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5E2F640B-77E5-478E-883A-5E09C272B73D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N43" i="4" s="1"/>
  <c r="M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C31" i="16"/>
  <c r="AA20" i="16"/>
  <c r="AA19" i="16"/>
  <c r="AB19" i="16"/>
  <c r="AC19" i="16" s="1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C19" i="15" s="1"/>
  <c r="AB19" i="15"/>
  <c r="L44" i="15"/>
  <c r="L43" i="15"/>
  <c r="M43" i="15"/>
  <c r="N43" i="15"/>
  <c r="L32" i="15"/>
  <c r="L31" i="15"/>
  <c r="M31" i="15"/>
  <c r="N31" i="15"/>
  <c r="L20" i="15"/>
  <c r="L19" i="15"/>
  <c r="M19" i="15"/>
  <c r="N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L44" i="14"/>
  <c r="L43" i="14"/>
  <c r="M43" i="14"/>
  <c r="N43" i="14"/>
  <c r="L32" i="14"/>
  <c r="L31" i="14"/>
  <c r="N31" i="14" s="1"/>
  <c r="M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 s="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 s="1"/>
  <c r="AA20" i="10"/>
  <c r="AA19" i="10"/>
  <c r="AB19" i="10"/>
  <c r="AC19" i="10"/>
  <c r="L44" i="10"/>
  <c r="L43" i="10"/>
  <c r="N43" i="10" s="1"/>
  <c r="M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N31" i="6" s="1"/>
  <c r="M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C43" i="12" s="1"/>
  <c r="AB43" i="12"/>
  <c r="AA32" i="12"/>
  <c r="AA31" i="12"/>
  <c r="AB31" i="12"/>
  <c r="AC31" i="12"/>
  <c r="AA20" i="12"/>
  <c r="AA19" i="12"/>
  <c r="AB19" i="12"/>
  <c r="AC19" i="12"/>
  <c r="L44" i="12"/>
  <c r="L43" i="12"/>
  <c r="N43" i="12" s="1"/>
  <c r="M43" i="12"/>
  <c r="L32" i="12"/>
  <c r="L31" i="12"/>
  <c r="N31" i="12" s="1"/>
  <c r="M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C43" i="9" s="1"/>
  <c r="AB43" i="9"/>
  <c r="AA32" i="9"/>
  <c r="AA31" i="9"/>
  <c r="AB31" i="9"/>
  <c r="AC31" i="9"/>
  <c r="AA20" i="9"/>
  <c r="AA19" i="9"/>
  <c r="AC19" i="9" s="1"/>
  <c r="AB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A20" i="7"/>
  <c r="AA19" i="7"/>
  <c r="AB19" i="7"/>
  <c r="AC19" i="7"/>
  <c r="L44" i="7"/>
  <c r="L43" i="7"/>
  <c r="M43" i="7"/>
  <c r="N43" i="7"/>
  <c r="L32" i="7"/>
  <c r="L31" i="7"/>
  <c r="N31" i="7" s="1"/>
  <c r="M31" i="7"/>
  <c r="L20" i="7"/>
  <c r="L19" i="7"/>
  <c r="M19" i="7"/>
  <c r="N19" i="7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AC19" i="14" l="1"/>
  <c r="AC31" i="7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R27" i="16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AR16" i="10" s="1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42" i="4" l="1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<sst xmlns="http://schemas.openxmlformats.org/spreadsheetml/2006/main" count="3300" uniqueCount="40">
  <si>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</si>
  <si>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</si>
  <si>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</si>
  <si>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</si>
  <si>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</si>
  <si>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</si>
  <si>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</si>
  <si>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</si>
  <si>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</si>
  <si>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</si>
  <si>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</si>
  <si>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</si>
  <si>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</si>
  <si>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</si>
  <si>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</si>
  <si>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</si>
  <si>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</si>
  <si>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</si>
  <si>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</si>
  <si>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</si>
  <si>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</si>
  <si>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</si>
  <si>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</si>
  <si>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</si>
  <si>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</si>
  <si>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</si>
  <si>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</si>
  <si>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</si>
  <si>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</si>
  <si>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</si>
  <si>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</si>
  <si>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</si>
  <si>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</si>
  <si>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</si>
  <si>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</si>
  <si>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</si>
  <si>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</si>
  <si>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</si>
  <si>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</si>
  <si>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2013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</si>
</sst>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2604079.9999999995</v>
      </c>
      <c r="C15" s="2"/>
      <c r="D15" s="2">
        <v>7006142.9999999991</v>
      </c>
      <c r="E15" s="2"/>
      <c r="F15" s="2">
        <v>5665300.0000000009</v>
      </c>
      <c r="G15" s="2"/>
      <c r="H15" s="2">
        <v>8539894</v>
      </c>
      <c r="I15" s="2"/>
      <c r="J15" s="2">
        <v>0</v>
      </c>
      <c r="K15" s="2"/>
      <c r="L15" s="1">
        <f>B15+D15+F15+H15+J15</f>
        <v>23815417</v>
      </c>
      <c r="M15" s="13">
        <f>C15+E15+G15+I15+K15</f>
        <v>0</v>
      </c>
      <c r="N15" s="14">
        <f>L15+M15</f>
        <v>23815417</v>
      </c>
      <c r="P15" s="3" t="s">
        <v>12</v>
      </c>
      <c r="Q15" s="2">
        <v>1033</v>
      </c>
      <c r="R15" s="2">
        <v>0</v>
      </c>
      <c r="S15" s="2">
        <v>1520</v>
      </c>
      <c r="T15" s="2">
        <v>0</v>
      </c>
      <c r="U15" s="2">
        <v>925</v>
      </c>
      <c r="V15" s="2">
        <v>0</v>
      </c>
      <c r="W15" s="2">
        <v>2534</v>
      </c>
      <c r="X15" s="2">
        <v>0</v>
      </c>
      <c r="Y15" s="2">
        <v>388</v>
      </c>
      <c r="Z15" s="2">
        <v>0</v>
      </c>
      <c r="AA15" s="1">
        <f>Q15+S15+U15+W15+Y15</f>
        <v>6400</v>
      </c>
      <c r="AB15" s="13">
        <f>R15+T15+V15+X15+Z15</f>
        <v>0</v>
      </c>
      <c r="AC15" s="14">
        <f>AA15+AB15</f>
        <v>6400</v>
      </c>
      <c r="AE15" s="3" t="s">
        <v>12</v>
      </c>
      <c r="AF15" s="2">
        <f>IFERROR(B15/Q15, "N.A.")</f>
        <v>2520.8906098741527</v>
      </c>
      <c r="AG15" s="2" t="str">
        <f t="shared" ref="AG15:AP19" si="0">IFERROR(C15/R15, "N.A.")</f>
        <v>N.A.</v>
      </c>
      <c r="AH15" s="2">
        <f t="shared" si="0"/>
        <v>4609.3046052631571</v>
      </c>
      <c r="AI15" s="2" t="str">
        <f t="shared" si="0"/>
        <v>N.A.</v>
      </c>
      <c r="AJ15" s="2">
        <f t="shared" si="0"/>
        <v>6124.6486486486492</v>
      </c>
      <c r="AK15" s="2" t="str">
        <f t="shared" si="0"/>
        <v>N.A.</v>
      </c>
      <c r="AL15" s="2">
        <f t="shared" si="0"/>
        <v>3370.1239147592737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3721.1589062500002</v>
      </c>
      <c r="AQ15" s="13" t="str">
        <f t="shared" ref="AQ15" si="1">IFERROR(M15/AB15, "N.A.")</f>
        <v>N.A.</v>
      </c>
      <c r="AR15" s="14">
        <f t="shared" ref="AR15" si="2">IFERROR(N15/AC15, "N.A.")</f>
        <v>3721.1589062500002</v>
      </c>
    </row>
    <row r="16" spans="1:44" ht="15" customHeight="1" thickBot="1" x14ac:dyDescent="0.3">
      <c r="A16" s="3" t="s">
        <v>13</v>
      </c>
      <c r="B16" s="2">
        <v>4312806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4312806</v>
      </c>
      <c r="M16" s="13">
        <f t="shared" ref="M16:M18" si="4">C16+E16+G16+I16+K16</f>
        <v>0</v>
      </c>
      <c r="N16" s="14">
        <f t="shared" ref="N16:N18" si="5">L16+M16</f>
        <v>4312806</v>
      </c>
      <c r="P16" s="3" t="s">
        <v>13</v>
      </c>
      <c r="Q16" s="2">
        <v>1475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1475</v>
      </c>
      <c r="AB16" s="13">
        <f t="shared" ref="AB16:AB18" si="7">R16+T16+V16+X16+Z16</f>
        <v>0</v>
      </c>
      <c r="AC16" s="14">
        <f t="shared" ref="AC16:AC18" si="8">AA16+AB16</f>
        <v>1475</v>
      </c>
      <c r="AE16" s="3" t="s">
        <v>13</v>
      </c>
      <c r="AF16" s="2">
        <f t="shared" ref="AF16:AF19" si="9">IFERROR(B16/Q16, "N.A.")</f>
        <v>2923.9362711864405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2923.9362711864405</v>
      </c>
      <c r="AQ16" s="13" t="str">
        <f t="shared" ref="AQ16:AQ18" si="11">IFERROR(M16/AB16, "N.A.")</f>
        <v>N.A.</v>
      </c>
      <c r="AR16" s="14">
        <f t="shared" ref="AR16:AR18" si="12">IFERROR(N16/AC16, "N.A.")</f>
        <v>2923.9362711864405</v>
      </c>
    </row>
    <row r="17" spans="1:44" ht="15" customHeight="1" thickBot="1" x14ac:dyDescent="0.3">
      <c r="A17" s="3" t="s">
        <v>14</v>
      </c>
      <c r="B17" s="2">
        <v>21820759</v>
      </c>
      <c r="C17" s="2">
        <v>127174050.00000001</v>
      </c>
      <c r="D17" s="2">
        <v>4062648</v>
      </c>
      <c r="E17" s="2">
        <v>1161000</v>
      </c>
      <c r="F17" s="2"/>
      <c r="G17" s="2">
        <v>7233600</v>
      </c>
      <c r="H17" s="2"/>
      <c r="I17" s="2">
        <v>6345520</v>
      </c>
      <c r="J17" s="2">
        <v>0</v>
      </c>
      <c r="K17" s="2"/>
      <c r="L17" s="1">
        <f t="shared" si="3"/>
        <v>25883407</v>
      </c>
      <c r="M17" s="13">
        <f t="shared" si="4"/>
        <v>141914170</v>
      </c>
      <c r="N17" s="14">
        <f t="shared" si="5"/>
        <v>167797577</v>
      </c>
      <c r="P17" s="3" t="s">
        <v>14</v>
      </c>
      <c r="Q17" s="2">
        <v>4650</v>
      </c>
      <c r="R17" s="2">
        <v>22539</v>
      </c>
      <c r="S17" s="2">
        <v>595</v>
      </c>
      <c r="T17" s="2">
        <v>135</v>
      </c>
      <c r="U17" s="2">
        <v>0</v>
      </c>
      <c r="V17" s="2">
        <v>1360</v>
      </c>
      <c r="W17" s="2">
        <v>0</v>
      </c>
      <c r="X17" s="2">
        <v>703</v>
      </c>
      <c r="Y17" s="2">
        <v>297</v>
      </c>
      <c r="Z17" s="2">
        <v>0</v>
      </c>
      <c r="AA17" s="1">
        <f t="shared" si="6"/>
        <v>5542</v>
      </c>
      <c r="AB17" s="13">
        <f t="shared" si="7"/>
        <v>24737</v>
      </c>
      <c r="AC17" s="14">
        <f t="shared" si="8"/>
        <v>30279</v>
      </c>
      <c r="AE17" s="3" t="s">
        <v>14</v>
      </c>
      <c r="AF17" s="2">
        <f t="shared" si="9"/>
        <v>4692.6363440860214</v>
      </c>
      <c r="AG17" s="2">
        <f t="shared" si="0"/>
        <v>5642.3998402768539</v>
      </c>
      <c r="AH17" s="2">
        <f t="shared" si="0"/>
        <v>6827.9798319327729</v>
      </c>
      <c r="AI17" s="2">
        <f t="shared" si="0"/>
        <v>8600</v>
      </c>
      <c r="AJ17" s="2" t="str">
        <f t="shared" si="0"/>
        <v>N.A.</v>
      </c>
      <c r="AK17" s="2">
        <f t="shared" si="0"/>
        <v>5318.8235294117649</v>
      </c>
      <c r="AL17" s="2" t="str">
        <f t="shared" si="0"/>
        <v>N.A.</v>
      </c>
      <c r="AM17" s="2">
        <f t="shared" si="0"/>
        <v>9026.3442389758184</v>
      </c>
      <c r="AN17" s="2">
        <f t="shared" si="0"/>
        <v>0</v>
      </c>
      <c r="AO17" s="2" t="str">
        <f t="shared" si="0"/>
        <v>N.A.</v>
      </c>
      <c r="AP17" s="15">
        <f t="shared" si="10"/>
        <v>4670.4090581017681</v>
      </c>
      <c r="AQ17" s="13">
        <f t="shared" si="11"/>
        <v>5736.9191898775116</v>
      </c>
      <c r="AR17" s="14">
        <f t="shared" si="12"/>
        <v>5541.7146206942107</v>
      </c>
    </row>
    <row r="18" spans="1:44" ht="15" customHeight="1" thickBot="1" x14ac:dyDescent="0.3">
      <c r="A18" s="3" t="s">
        <v>15</v>
      </c>
      <c r="B18" s="2"/>
      <c r="C18" s="2"/>
      <c r="D18" s="2">
        <v>483750</v>
      </c>
      <c r="E18" s="2"/>
      <c r="F18" s="2"/>
      <c r="G18" s="2"/>
      <c r="H18" s="2"/>
      <c r="I18" s="2"/>
      <c r="J18" s="2"/>
      <c r="K18" s="2"/>
      <c r="L18" s="1">
        <f t="shared" si="3"/>
        <v>483750</v>
      </c>
      <c r="M18" s="13">
        <f t="shared" si="4"/>
        <v>0</v>
      </c>
      <c r="N18" s="14">
        <f t="shared" si="5"/>
        <v>483750</v>
      </c>
      <c r="P18" s="3" t="s">
        <v>15</v>
      </c>
      <c r="Q18" s="2">
        <v>0</v>
      </c>
      <c r="R18" s="2">
        <v>0</v>
      </c>
      <c r="S18" s="2">
        <v>150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150</v>
      </c>
      <c r="AB18" s="13">
        <f t="shared" si="7"/>
        <v>0</v>
      </c>
      <c r="AC18" s="17">
        <f t="shared" si="8"/>
        <v>150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>
        <f t="shared" si="0"/>
        <v>3225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3225</v>
      </c>
      <c r="AQ18" s="13" t="str">
        <f t="shared" si="11"/>
        <v>N.A.</v>
      </c>
      <c r="AR18" s="14">
        <f t="shared" si="12"/>
        <v>3225</v>
      </c>
    </row>
    <row r="19" spans="1:44" ht="15" customHeight="1" thickBot="1" x14ac:dyDescent="0.3">
      <c r="A19" s="4" t="s">
        <v>16</v>
      </c>
      <c r="B19" s="2">
        <v>28737645.000000004</v>
      </c>
      <c r="C19" s="2">
        <v>127174050.00000001</v>
      </c>
      <c r="D19" s="2">
        <v>11552541</v>
      </c>
      <c r="E19" s="2">
        <v>1161000</v>
      </c>
      <c r="F19" s="2">
        <v>5665300.0000000009</v>
      </c>
      <c r="G19" s="2">
        <v>7233600</v>
      </c>
      <c r="H19" s="2">
        <v>8539894</v>
      </c>
      <c r="I19" s="2">
        <v>6345520</v>
      </c>
      <c r="J19" s="2">
        <v>0</v>
      </c>
      <c r="K19" s="2"/>
      <c r="L19" s="1">
        <f t="shared" ref="L19" si="13">B19+D19+F19+H19+J19</f>
        <v>54495380</v>
      </c>
      <c r="M19" s="13">
        <f t="shared" ref="M19" si="14">C19+E19+G19+I19+K19</f>
        <v>141914170</v>
      </c>
      <c r="N19" s="17">
        <f t="shared" ref="N19" si="15">L19+M19</f>
        <v>196409550</v>
      </c>
      <c r="P19" s="4" t="s">
        <v>16</v>
      </c>
      <c r="Q19" s="2">
        <v>7158</v>
      </c>
      <c r="R19" s="2">
        <v>22539</v>
      </c>
      <c r="S19" s="2">
        <v>2265</v>
      </c>
      <c r="T19" s="2">
        <v>135</v>
      </c>
      <c r="U19" s="2">
        <v>925</v>
      </c>
      <c r="V19" s="2">
        <v>1360</v>
      </c>
      <c r="W19" s="2">
        <v>2534</v>
      </c>
      <c r="X19" s="2">
        <v>703</v>
      </c>
      <c r="Y19" s="2">
        <v>685</v>
      </c>
      <c r="Z19" s="2">
        <v>0</v>
      </c>
      <c r="AA19" s="1">
        <f t="shared" ref="AA19" si="16">Q19+S19+U19+W19+Y19</f>
        <v>13567</v>
      </c>
      <c r="AB19" s="13">
        <f t="shared" ref="AB19" si="17">R19+T19+V19+X19+Z19</f>
        <v>24737</v>
      </c>
      <c r="AC19" s="14">
        <f t="shared" ref="AC19" si="18">AA19+AB19</f>
        <v>38304</v>
      </c>
      <c r="AE19" s="4" t="s">
        <v>16</v>
      </c>
      <c r="AF19" s="2">
        <f t="shared" si="9"/>
        <v>4014.7590108968989</v>
      </c>
      <c r="AG19" s="2">
        <f t="shared" si="0"/>
        <v>5642.3998402768539</v>
      </c>
      <c r="AH19" s="2">
        <f t="shared" si="0"/>
        <v>5100.4596026490062</v>
      </c>
      <c r="AI19" s="2">
        <f t="shared" si="0"/>
        <v>8600</v>
      </c>
      <c r="AJ19" s="2">
        <f t="shared" si="0"/>
        <v>6124.6486486486492</v>
      </c>
      <c r="AK19" s="2">
        <f t="shared" si="0"/>
        <v>5318.8235294117649</v>
      </c>
      <c r="AL19" s="2">
        <f t="shared" si="0"/>
        <v>3370.1239147592737</v>
      </c>
      <c r="AM19" s="2">
        <f t="shared" si="0"/>
        <v>9026.3442389758184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4016.759784771873</v>
      </c>
      <c r="AQ19" s="13">
        <f t="shared" ref="AQ19" si="20">IFERROR(M19/AB19, "N.A.")</f>
        <v>5736.9191898775116</v>
      </c>
      <c r="AR19" s="14">
        <f t="shared" ref="AR19" si="21">IFERROR(N19/AC19, "N.A.")</f>
        <v>5127.6511591478693</v>
      </c>
    </row>
    <row r="20" spans="1:44" ht="15" customHeight="1" thickBot="1" x14ac:dyDescent="0.3">
      <c r="A20" s="5" t="s">
        <v>0</v>
      </c>
      <c r="B20" s="24">
        <f>B19+C19</f>
        <v>155911695.00000003</v>
      </c>
      <c r="C20" s="26"/>
      <c r="D20" s="24">
        <f>D19+E19</f>
        <v>12713541</v>
      </c>
      <c r="E20" s="26"/>
      <c r="F20" s="24">
        <f>F19+G19</f>
        <v>12898900</v>
      </c>
      <c r="G20" s="26"/>
      <c r="H20" s="24">
        <f>H19+I19</f>
        <v>14885414</v>
      </c>
      <c r="I20" s="26"/>
      <c r="J20" s="24">
        <f>J19+K19</f>
        <v>0</v>
      </c>
      <c r="K20" s="26"/>
      <c r="L20" s="24">
        <f>L19+M19</f>
        <v>196409550</v>
      </c>
      <c r="M20" s="25"/>
      <c r="N20" s="18">
        <f>B20+D20+F20+H20+J20</f>
        <v>196409550.00000003</v>
      </c>
      <c r="P20" s="5" t="s">
        <v>0</v>
      </c>
      <c r="Q20" s="24">
        <f>Q19+R19</f>
        <v>29697</v>
      </c>
      <c r="R20" s="26"/>
      <c r="S20" s="24">
        <f>S19+T19</f>
        <v>2400</v>
      </c>
      <c r="T20" s="26"/>
      <c r="U20" s="24">
        <f>U19+V19</f>
        <v>2285</v>
      </c>
      <c r="V20" s="26"/>
      <c r="W20" s="24">
        <f>W19+X19</f>
        <v>3237</v>
      </c>
      <c r="X20" s="26"/>
      <c r="Y20" s="24">
        <f>Y19+Z19</f>
        <v>685</v>
      </c>
      <c r="Z20" s="26"/>
      <c r="AA20" s="24">
        <f>AA19+AB19</f>
        <v>38304</v>
      </c>
      <c r="AB20" s="26"/>
      <c r="AC20" s="19">
        <f>Q20+S20+U20+W20+Y20</f>
        <v>38304</v>
      </c>
      <c r="AE20" s="5" t="s">
        <v>0</v>
      </c>
      <c r="AF20" s="27">
        <f>IFERROR(B20/Q20,"N.A.")</f>
        <v>5250.0823315486423</v>
      </c>
      <c r="AG20" s="28"/>
      <c r="AH20" s="27">
        <f>IFERROR(D20/S20,"N.A.")</f>
        <v>5297.3087500000001</v>
      </c>
      <c r="AI20" s="28"/>
      <c r="AJ20" s="27">
        <f>IFERROR(F20/U20,"N.A.")</f>
        <v>5645.0328227571117</v>
      </c>
      <c r="AK20" s="28"/>
      <c r="AL20" s="27">
        <f>IFERROR(H20/W20,"N.A.")</f>
        <v>4598.5214704973741</v>
      </c>
      <c r="AM20" s="28"/>
      <c r="AN20" s="27">
        <f>IFERROR(J20/Y20,"N.A.")</f>
        <v>0</v>
      </c>
      <c r="AO20" s="28"/>
      <c r="AP20" s="27">
        <f>IFERROR(L20/AA20,"N.A.")</f>
        <v>5127.6511591478693</v>
      </c>
      <c r="AQ20" s="28"/>
      <c r="AR20" s="16">
        <f>IFERROR(N20/AC20, "N.A.")</f>
        <v>5127.6511591478702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2046800</v>
      </c>
      <c r="C27" s="2"/>
      <c r="D27" s="2">
        <v>5949633</v>
      </c>
      <c r="E27" s="2"/>
      <c r="F27" s="2">
        <v>5407300.0000000009</v>
      </c>
      <c r="G27" s="2"/>
      <c r="H27" s="2">
        <v>7468154</v>
      </c>
      <c r="I27" s="2"/>
      <c r="J27" s="2"/>
      <c r="K27" s="2"/>
      <c r="L27" s="1">
        <f>B27+D27+F27+H27+J27</f>
        <v>20871887</v>
      </c>
      <c r="M27" s="13">
        <f>C27+E27+G27+I27+K27</f>
        <v>0</v>
      </c>
      <c r="N27" s="14">
        <f>L27+M27</f>
        <v>20871887</v>
      </c>
      <c r="P27" s="3" t="s">
        <v>12</v>
      </c>
      <c r="Q27" s="2">
        <v>889</v>
      </c>
      <c r="R27" s="2">
        <v>0</v>
      </c>
      <c r="S27" s="2">
        <v>1331</v>
      </c>
      <c r="T27" s="2">
        <v>0</v>
      </c>
      <c r="U27" s="2">
        <v>775</v>
      </c>
      <c r="V27" s="2">
        <v>0</v>
      </c>
      <c r="W27" s="2">
        <v>1437</v>
      </c>
      <c r="X27" s="2">
        <v>0</v>
      </c>
      <c r="Y27" s="2">
        <v>0</v>
      </c>
      <c r="Z27" s="2">
        <v>0</v>
      </c>
      <c r="AA27" s="1">
        <f>Q27+S27+U27+W27+Y27</f>
        <v>4432</v>
      </c>
      <c r="AB27" s="13">
        <f>R27+T27+V27+X27+Z27</f>
        <v>0</v>
      </c>
      <c r="AC27" s="14">
        <f>AA27+AB27</f>
        <v>4432</v>
      </c>
      <c r="AE27" s="3" t="s">
        <v>12</v>
      </c>
      <c r="AF27" s="2">
        <f>IFERROR(B27/Q27, "N.A.")</f>
        <v>2302.3622047244094</v>
      </c>
      <c r="AG27" s="2" t="str">
        <f t="shared" ref="AG27:AG31" si="22">IFERROR(C27/R27, "N.A.")</f>
        <v>N.A.</v>
      </c>
      <c r="AH27" s="2">
        <f t="shared" ref="AH27:AH31" si="23">IFERROR(D27/S27, "N.A.")</f>
        <v>4470.047332832457</v>
      </c>
      <c r="AI27" s="2" t="str">
        <f t="shared" ref="AI27:AI31" si="24">IFERROR(E27/T27, "N.A.")</f>
        <v>N.A.</v>
      </c>
      <c r="AJ27" s="2">
        <f t="shared" ref="AJ27:AJ31" si="25">IFERROR(F27/U27, "N.A.")</f>
        <v>6977.1612903225814</v>
      </c>
      <c r="AK27" s="2" t="str">
        <f t="shared" ref="AK27:AK31" si="26">IFERROR(G27/V27, "N.A.")</f>
        <v>N.A.</v>
      </c>
      <c r="AL27" s="2">
        <f t="shared" ref="AL27:AL31" si="27">IFERROR(H27/W27, "N.A.")</f>
        <v>5197.0452331245651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4709.3607851985562</v>
      </c>
      <c r="AQ27" s="13" t="str">
        <f t="shared" ref="AQ27:AQ30" si="32">IFERROR(M27/AB27, "N.A.")</f>
        <v>N.A.</v>
      </c>
      <c r="AR27" s="14">
        <f t="shared" ref="AR27:AR30" si="33">IFERROR(N27/AC27, "N.A.")</f>
        <v>4709.3607851985562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10673478.999999998</v>
      </c>
      <c r="C29" s="2">
        <v>78683450.000000015</v>
      </c>
      <c r="D29" s="2">
        <v>3852120</v>
      </c>
      <c r="E29" s="2">
        <v>1161000</v>
      </c>
      <c r="F29" s="2"/>
      <c r="G29" s="2">
        <v>2112000</v>
      </c>
      <c r="H29" s="2"/>
      <c r="I29" s="2">
        <v>3510520</v>
      </c>
      <c r="J29" s="2">
        <v>0</v>
      </c>
      <c r="K29" s="2"/>
      <c r="L29" s="1">
        <f t="shared" si="34"/>
        <v>14525598.999999998</v>
      </c>
      <c r="M29" s="13">
        <f t="shared" si="35"/>
        <v>85466970.000000015</v>
      </c>
      <c r="N29" s="14">
        <f t="shared" si="36"/>
        <v>99992569.000000015</v>
      </c>
      <c r="P29" s="3" t="s">
        <v>14</v>
      </c>
      <c r="Q29" s="2">
        <v>2638</v>
      </c>
      <c r="R29" s="2">
        <v>13473</v>
      </c>
      <c r="S29" s="2">
        <v>442</v>
      </c>
      <c r="T29" s="2">
        <v>135</v>
      </c>
      <c r="U29" s="2">
        <v>0</v>
      </c>
      <c r="V29" s="2">
        <v>751</v>
      </c>
      <c r="W29" s="2">
        <v>0</v>
      </c>
      <c r="X29" s="2">
        <v>514</v>
      </c>
      <c r="Y29" s="2">
        <v>108</v>
      </c>
      <c r="Z29" s="2">
        <v>0</v>
      </c>
      <c r="AA29" s="1">
        <f t="shared" si="37"/>
        <v>3188</v>
      </c>
      <c r="AB29" s="13">
        <f t="shared" si="38"/>
        <v>14873</v>
      </c>
      <c r="AC29" s="14">
        <f t="shared" si="39"/>
        <v>18061</v>
      </c>
      <c r="AE29" s="3" t="s">
        <v>14</v>
      </c>
      <c r="AF29" s="2">
        <f t="shared" si="40"/>
        <v>4046.0496588324481</v>
      </c>
      <c r="AG29" s="2">
        <f t="shared" si="22"/>
        <v>5840.0838714465981</v>
      </c>
      <c r="AH29" s="2">
        <f t="shared" si="23"/>
        <v>8715.2036199095019</v>
      </c>
      <c r="AI29" s="2">
        <f t="shared" si="24"/>
        <v>8600</v>
      </c>
      <c r="AJ29" s="2" t="str">
        <f t="shared" si="25"/>
        <v>N.A.</v>
      </c>
      <c r="AK29" s="2">
        <f t="shared" si="26"/>
        <v>2812.2503328894809</v>
      </c>
      <c r="AL29" s="2" t="str">
        <f t="shared" si="27"/>
        <v>N.A.</v>
      </c>
      <c r="AM29" s="2">
        <f t="shared" si="28"/>
        <v>6829.8054474708169</v>
      </c>
      <c r="AN29" s="2">
        <f t="shared" si="29"/>
        <v>0</v>
      </c>
      <c r="AO29" s="2" t="str">
        <f t="shared" si="30"/>
        <v>N.A.</v>
      </c>
      <c r="AP29" s="15">
        <f t="shared" si="31"/>
        <v>4556.3359473023829</v>
      </c>
      <c r="AQ29" s="13">
        <f t="shared" si="32"/>
        <v>5746.4512875680775</v>
      </c>
      <c r="AR29" s="14">
        <f t="shared" si="33"/>
        <v>5536.3805437129731</v>
      </c>
    </row>
    <row r="30" spans="1:44" ht="15" customHeight="1" thickBot="1" x14ac:dyDescent="0.3">
      <c r="A30" s="3" t="s">
        <v>15</v>
      </c>
      <c r="B30" s="2"/>
      <c r="C30" s="2"/>
      <c r="D30" s="2">
        <v>483750</v>
      </c>
      <c r="E30" s="2"/>
      <c r="F30" s="2"/>
      <c r="G30" s="2"/>
      <c r="H30" s="2"/>
      <c r="I30" s="2"/>
      <c r="J30" s="2"/>
      <c r="K30" s="2"/>
      <c r="L30" s="1">
        <f t="shared" si="34"/>
        <v>483750</v>
      </c>
      <c r="M30" s="13">
        <f t="shared" si="35"/>
        <v>0</v>
      </c>
      <c r="N30" s="14">
        <f t="shared" si="36"/>
        <v>483750</v>
      </c>
      <c r="P30" s="3" t="s">
        <v>15</v>
      </c>
      <c r="Q30" s="2">
        <v>0</v>
      </c>
      <c r="R30" s="2">
        <v>0</v>
      </c>
      <c r="S30" s="2">
        <v>150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150</v>
      </c>
      <c r="AB30" s="13">
        <f t="shared" si="38"/>
        <v>0</v>
      </c>
      <c r="AC30" s="17">
        <f t="shared" si="39"/>
        <v>150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>
        <f t="shared" si="23"/>
        <v>3225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3225</v>
      </c>
      <c r="AQ30" s="13" t="str">
        <f t="shared" si="32"/>
        <v>N.A.</v>
      </c>
      <c r="AR30" s="14">
        <f t="shared" si="33"/>
        <v>3225</v>
      </c>
    </row>
    <row r="31" spans="1:44" ht="15" customHeight="1" thickBot="1" x14ac:dyDescent="0.3">
      <c r="A31" s="4" t="s">
        <v>16</v>
      </c>
      <c r="B31" s="2">
        <v>12720279</v>
      </c>
      <c r="C31" s="2">
        <v>78683450.000000015</v>
      </c>
      <c r="D31" s="2">
        <v>10285502.999999998</v>
      </c>
      <c r="E31" s="2">
        <v>1161000</v>
      </c>
      <c r="F31" s="2">
        <v>5407300.0000000009</v>
      </c>
      <c r="G31" s="2">
        <v>2112000</v>
      </c>
      <c r="H31" s="2">
        <v>7468154</v>
      </c>
      <c r="I31" s="2">
        <v>3510520</v>
      </c>
      <c r="J31" s="2">
        <v>0</v>
      </c>
      <c r="K31" s="2"/>
      <c r="L31" s="1">
        <f t="shared" ref="L31" si="41">B31+D31+F31+H31+J31</f>
        <v>35881236</v>
      </c>
      <c r="M31" s="13">
        <f t="shared" ref="M31" si="42">C31+E31+G31+I31+K31</f>
        <v>85466970.000000015</v>
      </c>
      <c r="N31" s="17">
        <f t="shared" ref="N31" si="43">L31+M31</f>
        <v>121348206.00000001</v>
      </c>
      <c r="P31" s="4" t="s">
        <v>16</v>
      </c>
      <c r="Q31" s="2">
        <v>3527</v>
      </c>
      <c r="R31" s="2">
        <v>13473</v>
      </c>
      <c r="S31" s="2">
        <v>1923</v>
      </c>
      <c r="T31" s="2">
        <v>135</v>
      </c>
      <c r="U31" s="2">
        <v>775</v>
      </c>
      <c r="V31" s="2">
        <v>751</v>
      </c>
      <c r="W31" s="2">
        <v>1437</v>
      </c>
      <c r="X31" s="2">
        <v>514</v>
      </c>
      <c r="Y31" s="2">
        <v>108</v>
      </c>
      <c r="Z31" s="2">
        <v>0</v>
      </c>
      <c r="AA31" s="1">
        <f t="shared" ref="AA31" si="44">Q31+S31+U31+W31+Y31</f>
        <v>7770</v>
      </c>
      <c r="AB31" s="13">
        <f t="shared" ref="AB31" si="45">R31+T31+V31+X31+Z31</f>
        <v>14873</v>
      </c>
      <c r="AC31" s="14">
        <f t="shared" ref="AC31" si="46">AA31+AB31</f>
        <v>22643</v>
      </c>
      <c r="AE31" s="4" t="s">
        <v>16</v>
      </c>
      <c r="AF31" s="2">
        <f t="shared" si="40"/>
        <v>3606.5435214062941</v>
      </c>
      <c r="AG31" s="2">
        <f t="shared" si="22"/>
        <v>5840.0838714465981</v>
      </c>
      <c r="AH31" s="2">
        <f t="shared" si="23"/>
        <v>5348.6755070202798</v>
      </c>
      <c r="AI31" s="2">
        <f t="shared" si="24"/>
        <v>8600</v>
      </c>
      <c r="AJ31" s="2">
        <f t="shared" si="25"/>
        <v>6977.1612903225814</v>
      </c>
      <c r="AK31" s="2">
        <f t="shared" si="26"/>
        <v>2812.2503328894809</v>
      </c>
      <c r="AL31" s="2">
        <f t="shared" si="27"/>
        <v>5197.0452331245651</v>
      </c>
      <c r="AM31" s="2">
        <f t="shared" si="28"/>
        <v>6829.8054474708169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4617.9196911196914</v>
      </c>
      <c r="AQ31" s="13">
        <f t="shared" ref="AQ31" si="48">IFERROR(M31/AB31, "N.A.")</f>
        <v>5746.4512875680775</v>
      </c>
      <c r="AR31" s="14">
        <f t="shared" ref="AR31" si="49">IFERROR(N31/AC31, "N.A.")</f>
        <v>5359.1929514640296</v>
      </c>
    </row>
    <row r="32" spans="1:44" ht="15" customHeight="1" thickBot="1" x14ac:dyDescent="0.3">
      <c r="A32" s="5" t="s">
        <v>0</v>
      </c>
      <c r="B32" s="24">
        <f>B31+C31</f>
        <v>91403729.000000015</v>
      </c>
      <c r="C32" s="26"/>
      <c r="D32" s="24">
        <f>D31+E31</f>
        <v>11446502.999999998</v>
      </c>
      <c r="E32" s="26"/>
      <c r="F32" s="24">
        <f>F31+G31</f>
        <v>7519300.0000000009</v>
      </c>
      <c r="G32" s="26"/>
      <c r="H32" s="24">
        <f>H31+I31</f>
        <v>10978674</v>
      </c>
      <c r="I32" s="26"/>
      <c r="J32" s="24">
        <f>J31+K31</f>
        <v>0</v>
      </c>
      <c r="K32" s="26"/>
      <c r="L32" s="24">
        <f>L31+M31</f>
        <v>121348206.00000001</v>
      </c>
      <c r="M32" s="25"/>
      <c r="N32" s="18">
        <f>B32+D32+F32+H32+J32</f>
        <v>121348206.00000001</v>
      </c>
      <c r="P32" s="5" t="s">
        <v>0</v>
      </c>
      <c r="Q32" s="24">
        <f>Q31+R31</f>
        <v>17000</v>
      </c>
      <c r="R32" s="26"/>
      <c r="S32" s="24">
        <f>S31+T31</f>
        <v>2058</v>
      </c>
      <c r="T32" s="26"/>
      <c r="U32" s="24">
        <f>U31+V31</f>
        <v>1526</v>
      </c>
      <c r="V32" s="26"/>
      <c r="W32" s="24">
        <f>W31+X31</f>
        <v>1951</v>
      </c>
      <c r="X32" s="26"/>
      <c r="Y32" s="24">
        <f>Y31+Z31</f>
        <v>108</v>
      </c>
      <c r="Z32" s="26"/>
      <c r="AA32" s="24">
        <f>AA31+AB31</f>
        <v>22643</v>
      </c>
      <c r="AB32" s="26"/>
      <c r="AC32" s="19">
        <f>Q32+S32+U32+W32+Y32</f>
        <v>22643</v>
      </c>
      <c r="AE32" s="5" t="s">
        <v>0</v>
      </c>
      <c r="AF32" s="27">
        <f>IFERROR(B32/Q32,"N.A.")</f>
        <v>5376.6899411764716</v>
      </c>
      <c r="AG32" s="28"/>
      <c r="AH32" s="27">
        <f>IFERROR(D32/S32,"N.A.")</f>
        <v>5561.9548104956257</v>
      </c>
      <c r="AI32" s="28"/>
      <c r="AJ32" s="27">
        <f>IFERROR(F32/U32,"N.A.")</f>
        <v>4927.4574049803414</v>
      </c>
      <c r="AK32" s="28"/>
      <c r="AL32" s="27">
        <f>IFERROR(H32/W32,"N.A.")</f>
        <v>5627.2034853921068</v>
      </c>
      <c r="AM32" s="28"/>
      <c r="AN32" s="27">
        <f>IFERROR(J32/Y32,"N.A.")</f>
        <v>0</v>
      </c>
      <c r="AO32" s="28"/>
      <c r="AP32" s="27">
        <f>IFERROR(L32/AA32,"N.A.")</f>
        <v>5359.1929514640296</v>
      </c>
      <c r="AQ32" s="28"/>
      <c r="AR32" s="16">
        <f>IFERROR(N32/AC32, "N.A.")</f>
        <v>5359.1929514640296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557280</v>
      </c>
      <c r="C39" s="2"/>
      <c r="D39" s="2">
        <v>1056510</v>
      </c>
      <c r="E39" s="2"/>
      <c r="F39" s="2">
        <v>258000</v>
      </c>
      <c r="G39" s="2"/>
      <c r="H39" s="2">
        <v>1071740</v>
      </c>
      <c r="I39" s="2"/>
      <c r="J39" s="2">
        <v>0</v>
      </c>
      <c r="K39" s="2"/>
      <c r="L39" s="1">
        <f>B39+D39+F39+H39+J39</f>
        <v>2943530</v>
      </c>
      <c r="M39" s="13">
        <f>C39+E39+G39+I39+K39</f>
        <v>0</v>
      </c>
      <c r="N39" s="14">
        <f>L39+M39</f>
        <v>2943530</v>
      </c>
      <c r="P39" s="3" t="s">
        <v>12</v>
      </c>
      <c r="Q39" s="2">
        <v>144</v>
      </c>
      <c r="R39" s="2">
        <v>0</v>
      </c>
      <c r="S39" s="2">
        <v>189</v>
      </c>
      <c r="T39" s="2">
        <v>0</v>
      </c>
      <c r="U39" s="2">
        <v>150</v>
      </c>
      <c r="V39" s="2">
        <v>0</v>
      </c>
      <c r="W39" s="2">
        <v>1097</v>
      </c>
      <c r="X39" s="2">
        <v>0</v>
      </c>
      <c r="Y39" s="2">
        <v>388</v>
      </c>
      <c r="Z39" s="2">
        <v>0</v>
      </c>
      <c r="AA39" s="1">
        <f>Q39+S39+U39+W39+Y39</f>
        <v>1968</v>
      </c>
      <c r="AB39" s="13">
        <f>R39+T39+V39+X39+Z39</f>
        <v>0</v>
      </c>
      <c r="AC39" s="14">
        <f>AA39+AB39</f>
        <v>1968</v>
      </c>
      <c r="AE39" s="3" t="s">
        <v>12</v>
      </c>
      <c r="AF39" s="2">
        <f>IFERROR(B39/Q39, "N.A.")</f>
        <v>3870</v>
      </c>
      <c r="AG39" s="2" t="str">
        <f t="shared" ref="AG39:AG43" si="50">IFERROR(C39/R39, "N.A.")</f>
        <v>N.A.</v>
      </c>
      <c r="AH39" s="2">
        <f t="shared" ref="AH39:AH43" si="51">IFERROR(D39/S39, "N.A.")</f>
        <v>5590</v>
      </c>
      <c r="AI39" s="2" t="str">
        <f t="shared" ref="AI39:AI43" si="52">IFERROR(E39/T39, "N.A.")</f>
        <v>N.A.</v>
      </c>
      <c r="AJ39" s="2">
        <f t="shared" ref="AJ39:AJ43" si="53">IFERROR(F39/U39, "N.A.")</f>
        <v>1720</v>
      </c>
      <c r="AK39" s="2" t="str">
        <f t="shared" ref="AK39:AK43" si="54">IFERROR(G39/V39, "N.A.")</f>
        <v>N.A.</v>
      </c>
      <c r="AL39" s="2">
        <f t="shared" ref="AL39:AL43" si="55">IFERROR(H39/W39, "N.A.")</f>
        <v>976.97356426618046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1495.696138211382</v>
      </c>
      <c r="AQ39" s="13" t="str">
        <f t="shared" ref="AQ39:AQ42" si="60">IFERROR(M39/AB39, "N.A.")</f>
        <v>N.A.</v>
      </c>
      <c r="AR39" s="14">
        <f t="shared" ref="AR39:AR42" si="61">IFERROR(N39/AC39, "N.A.")</f>
        <v>1495.696138211382</v>
      </c>
    </row>
    <row r="40" spans="1:44" ht="15" customHeight="1" thickBot="1" x14ac:dyDescent="0.3">
      <c r="A40" s="3" t="s">
        <v>13</v>
      </c>
      <c r="B40" s="2">
        <v>4312806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4312806</v>
      </c>
      <c r="M40" s="13">
        <f t="shared" ref="M40:M42" si="63">C40+E40+G40+I40+K40</f>
        <v>0</v>
      </c>
      <c r="N40" s="14">
        <f t="shared" ref="N40:N42" si="64">L40+M40</f>
        <v>4312806</v>
      </c>
      <c r="P40" s="3" t="s">
        <v>13</v>
      </c>
      <c r="Q40" s="2">
        <v>1475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1475</v>
      </c>
      <c r="AB40" s="13">
        <f t="shared" ref="AB40:AB42" si="66">R40+T40+V40+X40+Z40</f>
        <v>0</v>
      </c>
      <c r="AC40" s="14">
        <f t="shared" ref="AC40:AC42" si="67">AA40+AB40</f>
        <v>1475</v>
      </c>
      <c r="AE40" s="3" t="s">
        <v>13</v>
      </c>
      <c r="AF40" s="2">
        <f t="shared" ref="AF40:AF43" si="68">IFERROR(B40/Q40, "N.A.")</f>
        <v>2923.9362711864405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2923.9362711864405</v>
      </c>
      <c r="AQ40" s="13" t="str">
        <f t="shared" si="60"/>
        <v>N.A.</v>
      </c>
      <c r="AR40" s="14">
        <f t="shared" si="61"/>
        <v>2923.9362711864405</v>
      </c>
    </row>
    <row r="41" spans="1:44" ht="15" customHeight="1" thickBot="1" x14ac:dyDescent="0.3">
      <c r="A41" s="3" t="s">
        <v>14</v>
      </c>
      <c r="B41" s="2">
        <v>11147280</v>
      </c>
      <c r="C41" s="2">
        <v>48490600</v>
      </c>
      <c r="D41" s="2">
        <v>210528</v>
      </c>
      <c r="E41" s="2"/>
      <c r="F41" s="2"/>
      <c r="G41" s="2">
        <v>5121600</v>
      </c>
      <c r="H41" s="2"/>
      <c r="I41" s="2">
        <v>2835000</v>
      </c>
      <c r="J41" s="2">
        <v>0</v>
      </c>
      <c r="K41" s="2"/>
      <c r="L41" s="1">
        <f t="shared" si="62"/>
        <v>11357808</v>
      </c>
      <c r="M41" s="13">
        <f t="shared" si="63"/>
        <v>56447200</v>
      </c>
      <c r="N41" s="14">
        <f t="shared" si="64"/>
        <v>67805008</v>
      </c>
      <c r="P41" s="3" t="s">
        <v>14</v>
      </c>
      <c r="Q41" s="2">
        <v>2012</v>
      </c>
      <c r="R41" s="2">
        <v>9066</v>
      </c>
      <c r="S41" s="2">
        <v>153</v>
      </c>
      <c r="T41" s="2">
        <v>0</v>
      </c>
      <c r="U41" s="2">
        <v>0</v>
      </c>
      <c r="V41" s="2">
        <v>609</v>
      </c>
      <c r="W41" s="2">
        <v>0</v>
      </c>
      <c r="X41" s="2">
        <v>189</v>
      </c>
      <c r="Y41" s="2">
        <v>189</v>
      </c>
      <c r="Z41" s="2">
        <v>0</v>
      </c>
      <c r="AA41" s="1">
        <f t="shared" si="65"/>
        <v>2354</v>
      </c>
      <c r="AB41" s="13">
        <f t="shared" si="66"/>
        <v>9864</v>
      </c>
      <c r="AC41" s="14">
        <f t="shared" si="67"/>
        <v>12218</v>
      </c>
      <c r="AE41" s="3" t="s">
        <v>14</v>
      </c>
      <c r="AF41" s="2">
        <f t="shared" si="68"/>
        <v>5540.3976143141153</v>
      </c>
      <c r="AG41" s="2">
        <f t="shared" si="50"/>
        <v>5348.6212221486876</v>
      </c>
      <c r="AH41" s="2">
        <f t="shared" si="51"/>
        <v>1376</v>
      </c>
      <c r="AI41" s="2" t="str">
        <f t="shared" si="52"/>
        <v>N.A.</v>
      </c>
      <c r="AJ41" s="2" t="str">
        <f t="shared" si="53"/>
        <v>N.A.</v>
      </c>
      <c r="AK41" s="2">
        <f t="shared" si="54"/>
        <v>8409.8522167487681</v>
      </c>
      <c r="AL41" s="2" t="str">
        <f t="shared" si="55"/>
        <v>N.A.</v>
      </c>
      <c r="AM41" s="2">
        <f t="shared" si="56"/>
        <v>15000</v>
      </c>
      <c r="AN41" s="2">
        <f t="shared" si="57"/>
        <v>0</v>
      </c>
      <c r="AO41" s="2" t="str">
        <f t="shared" si="58"/>
        <v>N.A.</v>
      </c>
      <c r="AP41" s="15">
        <f t="shared" si="59"/>
        <v>4824.8971962616824</v>
      </c>
      <c r="AQ41" s="13">
        <f t="shared" si="60"/>
        <v>5722.5466342254667</v>
      </c>
      <c r="AR41" s="14">
        <f t="shared" si="61"/>
        <v>5549.5996071370109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16017365.999999998</v>
      </c>
      <c r="C43" s="2">
        <v>48490600</v>
      </c>
      <c r="D43" s="2">
        <v>1267038</v>
      </c>
      <c r="E43" s="2"/>
      <c r="F43" s="2">
        <v>258000</v>
      </c>
      <c r="G43" s="2">
        <v>5121600</v>
      </c>
      <c r="H43" s="2">
        <v>1071740</v>
      </c>
      <c r="I43" s="2">
        <v>2835000</v>
      </c>
      <c r="J43" s="2">
        <v>0</v>
      </c>
      <c r="K43" s="2"/>
      <c r="L43" s="1">
        <f t="shared" ref="L43" si="69">B43+D43+F43+H43+J43</f>
        <v>18614144</v>
      </c>
      <c r="M43" s="13">
        <f t="shared" ref="M43" si="70">C43+E43+G43+I43+K43</f>
        <v>56447200</v>
      </c>
      <c r="N43" s="17">
        <f t="shared" ref="N43" si="71">L43+M43</f>
        <v>75061344</v>
      </c>
      <c r="P43" s="4" t="s">
        <v>16</v>
      </c>
      <c r="Q43" s="2">
        <v>3631</v>
      </c>
      <c r="R43" s="2">
        <v>9066</v>
      </c>
      <c r="S43" s="2">
        <v>342</v>
      </c>
      <c r="T43" s="2">
        <v>0</v>
      </c>
      <c r="U43" s="2">
        <v>150</v>
      </c>
      <c r="V43" s="2">
        <v>609</v>
      </c>
      <c r="W43" s="2">
        <v>1097</v>
      </c>
      <c r="X43" s="2">
        <v>189</v>
      </c>
      <c r="Y43" s="2">
        <v>577</v>
      </c>
      <c r="Z43" s="2">
        <v>0</v>
      </c>
      <c r="AA43" s="1">
        <f t="shared" ref="AA43" si="72">Q43+S43+U43+W43+Y43</f>
        <v>5797</v>
      </c>
      <c r="AB43" s="13">
        <f t="shared" ref="AB43" si="73">R43+T43+V43+X43+Z43</f>
        <v>9864</v>
      </c>
      <c r="AC43" s="17">
        <f t="shared" ref="AC43" si="74">AA43+AB43</f>
        <v>15661</v>
      </c>
      <c r="AE43" s="4" t="s">
        <v>16</v>
      </c>
      <c r="AF43" s="2">
        <f t="shared" si="68"/>
        <v>4411.2822913797845</v>
      </c>
      <c r="AG43" s="2">
        <f t="shared" si="50"/>
        <v>5348.6212221486876</v>
      </c>
      <c r="AH43" s="2">
        <f t="shared" si="51"/>
        <v>3704.7894736842104</v>
      </c>
      <c r="AI43" s="2" t="str">
        <f t="shared" si="52"/>
        <v>N.A.</v>
      </c>
      <c r="AJ43" s="2">
        <f t="shared" si="53"/>
        <v>1720</v>
      </c>
      <c r="AK43" s="2">
        <f t="shared" si="54"/>
        <v>8409.8522167487681</v>
      </c>
      <c r="AL43" s="2">
        <f t="shared" si="55"/>
        <v>976.97356426618046</v>
      </c>
      <c r="AM43" s="2">
        <f t="shared" si="56"/>
        <v>15000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3210.9960324305675</v>
      </c>
      <c r="AQ43" s="13">
        <f t="shared" ref="AQ43" si="76">IFERROR(M43/AB43, "N.A.")</f>
        <v>5722.5466342254667</v>
      </c>
      <c r="AR43" s="14">
        <f t="shared" ref="AR43" si="77">IFERROR(N43/AC43, "N.A.")</f>
        <v>4792.8832130770706</v>
      </c>
    </row>
    <row r="44" spans="1:44" ht="15" customHeight="1" thickBot="1" x14ac:dyDescent="0.3">
      <c r="A44" s="5" t="s">
        <v>0</v>
      </c>
      <c r="B44" s="24">
        <f>B43+C43</f>
        <v>64507966</v>
      </c>
      <c r="C44" s="26"/>
      <c r="D44" s="24">
        <f>D43+E43</f>
        <v>1267038</v>
      </c>
      <c r="E44" s="26"/>
      <c r="F44" s="24">
        <f>F43+G43</f>
        <v>5379600</v>
      </c>
      <c r="G44" s="26"/>
      <c r="H44" s="24">
        <f>H43+I43</f>
        <v>3906740</v>
      </c>
      <c r="I44" s="26"/>
      <c r="J44" s="24">
        <f>J43+K43</f>
        <v>0</v>
      </c>
      <c r="K44" s="26"/>
      <c r="L44" s="24">
        <f>L43+M43</f>
        <v>75061344</v>
      </c>
      <c r="M44" s="25"/>
      <c r="N44" s="18">
        <f>B44+D44+F44+H44+J44</f>
        <v>75061344</v>
      </c>
      <c r="P44" s="5" t="s">
        <v>0</v>
      </c>
      <c r="Q44" s="24">
        <f>Q43+R43</f>
        <v>12697</v>
      </c>
      <c r="R44" s="26"/>
      <c r="S44" s="24">
        <f>S43+T43</f>
        <v>342</v>
      </c>
      <c r="T44" s="26"/>
      <c r="U44" s="24">
        <f>U43+V43</f>
        <v>759</v>
      </c>
      <c r="V44" s="26"/>
      <c r="W44" s="24">
        <f>W43+X43</f>
        <v>1286</v>
      </c>
      <c r="X44" s="26"/>
      <c r="Y44" s="24">
        <f>Y43+Z43</f>
        <v>577</v>
      </c>
      <c r="Z44" s="26"/>
      <c r="AA44" s="24">
        <f>AA43+AB43</f>
        <v>15661</v>
      </c>
      <c r="AB44" s="25"/>
      <c r="AC44" s="18">
        <f>Q44+S44+U44+W44+Y44</f>
        <v>15661</v>
      </c>
      <c r="AE44" s="5" t="s">
        <v>0</v>
      </c>
      <c r="AF44" s="27">
        <f>IFERROR(B44/Q44,"N.A.")</f>
        <v>5080.5675356383399</v>
      </c>
      <c r="AG44" s="28"/>
      <c r="AH44" s="27">
        <f>IFERROR(D44/S44,"N.A.")</f>
        <v>3704.7894736842104</v>
      </c>
      <c r="AI44" s="28"/>
      <c r="AJ44" s="27">
        <f>IFERROR(F44/U44,"N.A.")</f>
        <v>7087.747035573123</v>
      </c>
      <c r="AK44" s="28"/>
      <c r="AL44" s="27">
        <f>IFERROR(H44/W44,"N.A.")</f>
        <v>3037.9004665629859</v>
      </c>
      <c r="AM44" s="28"/>
      <c r="AN44" s="27">
        <f>IFERROR(J44/Y44,"N.A.")</f>
        <v>0</v>
      </c>
      <c r="AO44" s="28"/>
      <c r="AP44" s="27">
        <f>IFERROR(L44/AA44,"N.A.")</f>
        <v>4792.8832130770706</v>
      </c>
      <c r="AQ44" s="28"/>
      <c r="AR44" s="16">
        <f>IFERROR(N44/AC44, "N.A.")</f>
        <v>4792.8832130770706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156385050.99999988</v>
      </c>
      <c r="C15" s="2"/>
      <c r="D15" s="2">
        <v>88487220.999999925</v>
      </c>
      <c r="E15" s="2"/>
      <c r="F15" s="2">
        <v>76977450</v>
      </c>
      <c r="G15" s="2"/>
      <c r="H15" s="2">
        <v>260352148.99999997</v>
      </c>
      <c r="I15" s="2"/>
      <c r="J15" s="2">
        <v>0</v>
      </c>
      <c r="K15" s="2"/>
      <c r="L15" s="1">
        <f>B15+D15+F15+H15+J15</f>
        <v>582201870.99999976</v>
      </c>
      <c r="M15" s="13">
        <f>C15+E15+G15+I15+K15</f>
        <v>0</v>
      </c>
      <c r="N15" s="14">
        <f>L15+M15</f>
        <v>582201870.99999976</v>
      </c>
      <c r="P15" s="3" t="s">
        <v>12</v>
      </c>
      <c r="Q15" s="2">
        <v>40406</v>
      </c>
      <c r="R15" s="2">
        <v>0</v>
      </c>
      <c r="S15" s="2">
        <v>20283</v>
      </c>
      <c r="T15" s="2">
        <v>0</v>
      </c>
      <c r="U15" s="2">
        <v>12341</v>
      </c>
      <c r="V15" s="2">
        <v>0</v>
      </c>
      <c r="W15" s="2">
        <v>79202</v>
      </c>
      <c r="X15" s="2">
        <v>0</v>
      </c>
      <c r="Y15" s="2">
        <v>10696</v>
      </c>
      <c r="Z15" s="2">
        <v>0</v>
      </c>
      <c r="AA15" s="1">
        <f>Q15+S15+U15+W15+Y15</f>
        <v>162928</v>
      </c>
      <c r="AB15" s="13">
        <f>R15+T15+V15+X15+Z15</f>
        <v>0</v>
      </c>
      <c r="AC15" s="14">
        <f>AA15+AB15</f>
        <v>162928</v>
      </c>
      <c r="AE15" s="3" t="s">
        <v>12</v>
      </c>
      <c r="AF15" s="2">
        <f>IFERROR(B15/Q15, "N.A.")</f>
        <v>3870.3423006484154</v>
      </c>
      <c r="AG15" s="2" t="str">
        <f t="shared" ref="AG15:AR19" si="0">IFERROR(C15/R15, "N.A.")</f>
        <v>N.A.</v>
      </c>
      <c r="AH15" s="2">
        <f t="shared" si="0"/>
        <v>4362.6298377951944</v>
      </c>
      <c r="AI15" s="2" t="str">
        <f t="shared" si="0"/>
        <v>N.A.</v>
      </c>
      <c r="AJ15" s="2">
        <f t="shared" si="0"/>
        <v>6237.537476703671</v>
      </c>
      <c r="AK15" s="2" t="str">
        <f t="shared" si="0"/>
        <v>N.A.</v>
      </c>
      <c r="AL15" s="2">
        <f t="shared" si="0"/>
        <v>3287.1915986970021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3573.3690403122837</v>
      </c>
      <c r="AQ15" s="13" t="str">
        <f t="shared" si="0"/>
        <v>N.A.</v>
      </c>
      <c r="AR15" s="14">
        <f t="shared" si="0"/>
        <v>3573.3690403122837</v>
      </c>
    </row>
    <row r="16" spans="1:44" ht="15" customHeight="1" thickBot="1" x14ac:dyDescent="0.3">
      <c r="A16" s="3" t="s">
        <v>13</v>
      </c>
      <c r="B16" s="2">
        <v>83883705.000000015</v>
      </c>
      <c r="C16" s="2">
        <v>6849440.0000000009</v>
      </c>
      <c r="D16" s="2">
        <v>279930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84163635.000000015</v>
      </c>
      <c r="M16" s="13">
        <f t="shared" si="1"/>
        <v>6849440.0000000009</v>
      </c>
      <c r="N16" s="14">
        <f t="shared" ref="N16:N18" si="2">L16+M16</f>
        <v>91013075.000000015</v>
      </c>
      <c r="P16" s="3" t="s">
        <v>13</v>
      </c>
      <c r="Q16" s="2">
        <v>29261</v>
      </c>
      <c r="R16" s="2">
        <v>2089</v>
      </c>
      <c r="S16" s="2">
        <v>261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29522</v>
      </c>
      <c r="AB16" s="13">
        <f t="shared" si="3"/>
        <v>2089</v>
      </c>
      <c r="AC16" s="14">
        <f t="shared" ref="AC16:AC18" si="4">AA16+AB16</f>
        <v>31611</v>
      </c>
      <c r="AE16" s="3" t="s">
        <v>13</v>
      </c>
      <c r="AF16" s="2">
        <f t="shared" ref="AF16:AF19" si="5">IFERROR(B16/Q16, "N.A.")</f>
        <v>2866.7408837702064</v>
      </c>
      <c r="AG16" s="2">
        <f t="shared" si="0"/>
        <v>3278.8128291048351</v>
      </c>
      <c r="AH16" s="2">
        <f t="shared" si="0"/>
        <v>1072.528735632184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2850.8784973917759</v>
      </c>
      <c r="AQ16" s="13">
        <f t="shared" si="0"/>
        <v>3278.8128291048351</v>
      </c>
      <c r="AR16" s="14">
        <f t="shared" si="0"/>
        <v>2879.1583625952994</v>
      </c>
    </row>
    <row r="17" spans="1:44" ht="15" customHeight="1" thickBot="1" x14ac:dyDescent="0.3">
      <c r="A17" s="3" t="s">
        <v>14</v>
      </c>
      <c r="B17" s="2">
        <v>433335088.00000006</v>
      </c>
      <c r="C17" s="2">
        <v>1986019053.9999993</v>
      </c>
      <c r="D17" s="2">
        <v>61769322.000000015</v>
      </c>
      <c r="E17" s="2">
        <v>25943120</v>
      </c>
      <c r="F17" s="2"/>
      <c r="G17" s="2">
        <v>181264470.00000003</v>
      </c>
      <c r="H17" s="2"/>
      <c r="I17" s="2">
        <v>85292369.99999997</v>
      </c>
      <c r="J17" s="2">
        <v>0</v>
      </c>
      <c r="K17" s="2"/>
      <c r="L17" s="1">
        <f t="shared" si="1"/>
        <v>495104410.00000006</v>
      </c>
      <c r="M17" s="13">
        <f t="shared" si="1"/>
        <v>2278519013.9999995</v>
      </c>
      <c r="N17" s="14">
        <f t="shared" si="2"/>
        <v>2773623423.9999995</v>
      </c>
      <c r="P17" s="3" t="s">
        <v>14</v>
      </c>
      <c r="Q17" s="2">
        <v>89079</v>
      </c>
      <c r="R17" s="2">
        <v>327078</v>
      </c>
      <c r="S17" s="2">
        <v>13859</v>
      </c>
      <c r="T17" s="2">
        <v>3823</v>
      </c>
      <c r="U17" s="2">
        <v>0</v>
      </c>
      <c r="V17" s="2">
        <v>18115</v>
      </c>
      <c r="W17" s="2">
        <v>0</v>
      </c>
      <c r="X17" s="2">
        <v>13408</v>
      </c>
      <c r="Y17" s="2">
        <v>14710</v>
      </c>
      <c r="Z17" s="2">
        <v>0</v>
      </c>
      <c r="AA17" s="1">
        <f t="shared" si="3"/>
        <v>117648</v>
      </c>
      <c r="AB17" s="13">
        <f t="shared" si="3"/>
        <v>362424</v>
      </c>
      <c r="AC17" s="14">
        <f t="shared" si="4"/>
        <v>480072</v>
      </c>
      <c r="AE17" s="3" t="s">
        <v>14</v>
      </c>
      <c r="AF17" s="2">
        <f t="shared" si="5"/>
        <v>4864.6155435063265</v>
      </c>
      <c r="AG17" s="2">
        <f t="shared" si="0"/>
        <v>6072.0043965048071</v>
      </c>
      <c r="AH17" s="2">
        <f t="shared" si="0"/>
        <v>4456.9826105779648</v>
      </c>
      <c r="AI17" s="2">
        <f t="shared" si="0"/>
        <v>6786.0633010724559</v>
      </c>
      <c r="AJ17" s="2" t="str">
        <f t="shared" si="0"/>
        <v>N.A.</v>
      </c>
      <c r="AK17" s="2">
        <f t="shared" si="0"/>
        <v>10006.319072591776</v>
      </c>
      <c r="AL17" s="2" t="str">
        <f t="shared" si="0"/>
        <v>N.A.</v>
      </c>
      <c r="AM17" s="2">
        <f t="shared" si="0"/>
        <v>6361.3044451073965</v>
      </c>
      <c r="AN17" s="2">
        <f t="shared" si="0"/>
        <v>0</v>
      </c>
      <c r="AO17" s="2" t="str">
        <f t="shared" si="0"/>
        <v>N.A.</v>
      </c>
      <c r="AP17" s="15">
        <f t="shared" si="0"/>
        <v>4208.3538181694548</v>
      </c>
      <c r="AQ17" s="13">
        <f t="shared" si="0"/>
        <v>6286.887772332957</v>
      </c>
      <c r="AR17" s="14">
        <f t="shared" si="0"/>
        <v>5777.5155060074312</v>
      </c>
    </row>
    <row r="18" spans="1:44" ht="15" customHeight="1" thickBot="1" x14ac:dyDescent="0.3">
      <c r="A18" s="3" t="s">
        <v>15</v>
      </c>
      <c r="B18" s="2">
        <v>16905723.999999996</v>
      </c>
      <c r="C18" s="2">
        <v>460099.99999999994</v>
      </c>
      <c r="D18" s="2">
        <v>15211981.000000002</v>
      </c>
      <c r="E18" s="2">
        <v>5543130</v>
      </c>
      <c r="F18" s="2"/>
      <c r="G18" s="2">
        <v>6900985</v>
      </c>
      <c r="H18" s="2">
        <v>6672399.0000000019</v>
      </c>
      <c r="I18" s="2"/>
      <c r="J18" s="2">
        <v>0</v>
      </c>
      <c r="K18" s="2"/>
      <c r="L18" s="1">
        <f t="shared" si="1"/>
        <v>38790104</v>
      </c>
      <c r="M18" s="13">
        <f t="shared" si="1"/>
        <v>12904215</v>
      </c>
      <c r="N18" s="14">
        <f t="shared" si="2"/>
        <v>51694319</v>
      </c>
      <c r="P18" s="3" t="s">
        <v>15</v>
      </c>
      <c r="Q18" s="2">
        <v>5540</v>
      </c>
      <c r="R18" s="2">
        <v>154</v>
      </c>
      <c r="S18" s="2">
        <v>4163</v>
      </c>
      <c r="T18" s="2">
        <v>1514</v>
      </c>
      <c r="U18" s="2">
        <v>0</v>
      </c>
      <c r="V18" s="2">
        <v>1811</v>
      </c>
      <c r="W18" s="2">
        <v>15103</v>
      </c>
      <c r="X18" s="2">
        <v>0</v>
      </c>
      <c r="Y18" s="2">
        <v>7976</v>
      </c>
      <c r="Z18" s="2">
        <v>0</v>
      </c>
      <c r="AA18" s="1">
        <f t="shared" si="3"/>
        <v>32782</v>
      </c>
      <c r="AB18" s="13">
        <f t="shared" si="3"/>
        <v>3479</v>
      </c>
      <c r="AC18" s="17">
        <f t="shared" si="4"/>
        <v>36261</v>
      </c>
      <c r="AE18" s="3" t="s">
        <v>15</v>
      </c>
      <c r="AF18" s="2">
        <f t="shared" si="5"/>
        <v>3051.5747292418764</v>
      </c>
      <c r="AG18" s="2">
        <f t="shared" si="0"/>
        <v>2987.6623376623374</v>
      </c>
      <c r="AH18" s="2">
        <f t="shared" si="0"/>
        <v>3654.0910401153019</v>
      </c>
      <c r="AI18" s="2">
        <f t="shared" si="0"/>
        <v>3661.2483487450463</v>
      </c>
      <c r="AJ18" s="2" t="str">
        <f t="shared" si="0"/>
        <v>N.A.</v>
      </c>
      <c r="AK18" s="2">
        <f t="shared" si="0"/>
        <v>3810.5935946990612</v>
      </c>
      <c r="AL18" s="2">
        <f t="shared" si="0"/>
        <v>441.79295504204475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1183.2744798975048</v>
      </c>
      <c r="AQ18" s="13">
        <f t="shared" si="0"/>
        <v>3709.1736131072148</v>
      </c>
      <c r="AR18" s="14">
        <f t="shared" si="0"/>
        <v>1425.6175781142274</v>
      </c>
    </row>
    <row r="19" spans="1:44" ht="15" customHeight="1" thickBot="1" x14ac:dyDescent="0.3">
      <c r="A19" s="4" t="s">
        <v>16</v>
      </c>
      <c r="B19" s="2">
        <v>690509568.00000012</v>
      </c>
      <c r="C19" s="2">
        <v>1993328593.9999981</v>
      </c>
      <c r="D19" s="2">
        <v>165748453.99999991</v>
      </c>
      <c r="E19" s="2">
        <v>31486250.000000004</v>
      </c>
      <c r="F19" s="2">
        <v>76977450</v>
      </c>
      <c r="G19" s="2">
        <v>188165454.99999994</v>
      </c>
      <c r="H19" s="2">
        <v>267024547.99999988</v>
      </c>
      <c r="I19" s="2">
        <v>85292369.99999997</v>
      </c>
      <c r="J19" s="2">
        <v>0</v>
      </c>
      <c r="K19" s="2"/>
      <c r="L19" s="1">
        <f t="shared" ref="L19" si="6">B19+D19+F19+H19+J19</f>
        <v>1200260020</v>
      </c>
      <c r="M19" s="13">
        <f t="shared" ref="M19" si="7">C19+E19+G19+I19+K19</f>
        <v>2298272668.9999981</v>
      </c>
      <c r="N19" s="17">
        <f t="shared" ref="N19" si="8">L19+M19</f>
        <v>3498532688.9999981</v>
      </c>
      <c r="P19" s="4" t="s">
        <v>16</v>
      </c>
      <c r="Q19" s="2">
        <v>164286</v>
      </c>
      <c r="R19" s="2">
        <v>329321</v>
      </c>
      <c r="S19" s="2">
        <v>38566</v>
      </c>
      <c r="T19" s="2">
        <v>5337</v>
      </c>
      <c r="U19" s="2">
        <v>12341</v>
      </c>
      <c r="V19" s="2">
        <v>19926</v>
      </c>
      <c r="W19" s="2">
        <v>94305</v>
      </c>
      <c r="X19" s="2">
        <v>13408</v>
      </c>
      <c r="Y19" s="2">
        <v>33382</v>
      </c>
      <c r="Z19" s="2">
        <v>0</v>
      </c>
      <c r="AA19" s="1">
        <f t="shared" ref="AA19" si="9">Q19+S19+U19+W19+Y19</f>
        <v>342880</v>
      </c>
      <c r="AB19" s="13">
        <f t="shared" ref="AB19" si="10">R19+T19+V19+X19+Z19</f>
        <v>367992</v>
      </c>
      <c r="AC19" s="14">
        <f t="shared" ref="AC19" si="11">AA19+AB19</f>
        <v>710872</v>
      </c>
      <c r="AE19" s="4" t="s">
        <v>16</v>
      </c>
      <c r="AF19" s="2">
        <f t="shared" si="5"/>
        <v>4203.0944085314641</v>
      </c>
      <c r="AG19" s="2">
        <f t="shared" si="0"/>
        <v>6052.8438635859784</v>
      </c>
      <c r="AH19" s="2">
        <f t="shared" si="0"/>
        <v>4297.7870144687004</v>
      </c>
      <c r="AI19" s="2">
        <f t="shared" si="0"/>
        <v>5899.6158890762608</v>
      </c>
      <c r="AJ19" s="2">
        <f t="shared" si="0"/>
        <v>6237.537476703671</v>
      </c>
      <c r="AK19" s="2">
        <f t="shared" si="0"/>
        <v>9443.212636755994</v>
      </c>
      <c r="AL19" s="2">
        <f t="shared" si="0"/>
        <v>2831.4993690684469</v>
      </c>
      <c r="AM19" s="2">
        <f t="shared" si="0"/>
        <v>6361.3044451073965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3500.5250233317779</v>
      </c>
      <c r="AQ19" s="13">
        <f t="shared" ref="AQ19" si="13">IFERROR(M19/AB19, "N.A.")</f>
        <v>6245.4419362377394</v>
      </c>
      <c r="AR19" s="14">
        <f t="shared" ref="AR19" si="14">IFERROR(N19/AC19, "N.A.")</f>
        <v>4921.4664369956872</v>
      </c>
    </row>
    <row r="20" spans="1:44" ht="15" customHeight="1" thickBot="1" x14ac:dyDescent="0.3">
      <c r="A20" s="5" t="s">
        <v>0</v>
      </c>
      <c r="B20" s="24">
        <f>B19+C19</f>
        <v>2683838161.9999981</v>
      </c>
      <c r="C20" s="26"/>
      <c r="D20" s="24">
        <f>D19+E19</f>
        <v>197234703.99999991</v>
      </c>
      <c r="E20" s="26"/>
      <c r="F20" s="24">
        <f>F19+G19</f>
        <v>265142904.99999994</v>
      </c>
      <c r="G20" s="26"/>
      <c r="H20" s="24">
        <f>H19+I19</f>
        <v>352316917.99999988</v>
      </c>
      <c r="I20" s="26"/>
      <c r="J20" s="24">
        <f>J19+K19</f>
        <v>0</v>
      </c>
      <c r="K20" s="26"/>
      <c r="L20" s="24">
        <f>L19+M19</f>
        <v>3498532688.9999981</v>
      </c>
      <c r="M20" s="25"/>
      <c r="N20" s="18">
        <f>B20+D20+F20+H20+J20</f>
        <v>3498532688.9999981</v>
      </c>
      <c r="P20" s="5" t="s">
        <v>0</v>
      </c>
      <c r="Q20" s="24">
        <f>Q19+R19</f>
        <v>493607</v>
      </c>
      <c r="R20" s="26"/>
      <c r="S20" s="24">
        <f>S19+T19</f>
        <v>43903</v>
      </c>
      <c r="T20" s="26"/>
      <c r="U20" s="24">
        <f>U19+V19</f>
        <v>32267</v>
      </c>
      <c r="V20" s="26"/>
      <c r="W20" s="24">
        <f>W19+X19</f>
        <v>107713</v>
      </c>
      <c r="X20" s="26"/>
      <c r="Y20" s="24">
        <f>Y19+Z19</f>
        <v>33382</v>
      </c>
      <c r="Z20" s="26"/>
      <c r="AA20" s="24">
        <f>AA19+AB19</f>
        <v>710872</v>
      </c>
      <c r="AB20" s="26"/>
      <c r="AC20" s="19">
        <f>Q20+S20+U20+W20+Y20</f>
        <v>710872</v>
      </c>
      <c r="AE20" s="5" t="s">
        <v>0</v>
      </c>
      <c r="AF20" s="27">
        <f>IFERROR(B20/Q20,"N.A.")</f>
        <v>5437.1963160976202</v>
      </c>
      <c r="AG20" s="28"/>
      <c r="AH20" s="27">
        <f>IFERROR(D20/S20,"N.A.")</f>
        <v>4492.5108534724259</v>
      </c>
      <c r="AI20" s="28"/>
      <c r="AJ20" s="27">
        <f>IFERROR(F20/U20,"N.A.")</f>
        <v>8217.1539033687659</v>
      </c>
      <c r="AK20" s="28"/>
      <c r="AL20" s="27">
        <f>IFERROR(H20/W20,"N.A.")</f>
        <v>3270.8857612358756</v>
      </c>
      <c r="AM20" s="28"/>
      <c r="AN20" s="27">
        <f>IFERROR(J20/Y20,"N.A.")</f>
        <v>0</v>
      </c>
      <c r="AO20" s="28"/>
      <c r="AP20" s="27">
        <f>IFERROR(L20/AA20,"N.A.")</f>
        <v>4921.4664369956872</v>
      </c>
      <c r="AQ20" s="28"/>
      <c r="AR20" s="16">
        <f>IFERROR(N20/AC20, "N.A.")</f>
        <v>4921.4664369956872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125864948.99999994</v>
      </c>
      <c r="C27" s="2"/>
      <c r="D27" s="2">
        <v>84220380.999999985</v>
      </c>
      <c r="E27" s="2"/>
      <c r="F27" s="2">
        <v>59498590.000000007</v>
      </c>
      <c r="G27" s="2"/>
      <c r="H27" s="2">
        <v>174336348.00000003</v>
      </c>
      <c r="I27" s="2"/>
      <c r="J27" s="2">
        <v>0</v>
      </c>
      <c r="K27" s="2"/>
      <c r="L27" s="1">
        <f>B27+D27+F27+H27+J27</f>
        <v>443920268</v>
      </c>
      <c r="M27" s="13">
        <f>C27+E27+G27+I27+K27</f>
        <v>0</v>
      </c>
      <c r="N27" s="14">
        <f>L27+M27</f>
        <v>443920268</v>
      </c>
      <c r="P27" s="3" t="s">
        <v>12</v>
      </c>
      <c r="Q27" s="2">
        <v>30883</v>
      </c>
      <c r="R27" s="2">
        <v>0</v>
      </c>
      <c r="S27" s="2">
        <v>18723</v>
      </c>
      <c r="T27" s="2">
        <v>0</v>
      </c>
      <c r="U27" s="2">
        <v>9580</v>
      </c>
      <c r="V27" s="2">
        <v>0</v>
      </c>
      <c r="W27" s="2">
        <v>38362</v>
      </c>
      <c r="X27" s="2">
        <v>0</v>
      </c>
      <c r="Y27" s="2">
        <v>3282</v>
      </c>
      <c r="Z27" s="2">
        <v>0</v>
      </c>
      <c r="AA27" s="1">
        <f>Q27+S27+U27+W27+Y27</f>
        <v>100830</v>
      </c>
      <c r="AB27" s="13">
        <f>R27+T27+V27+X27+Z27</f>
        <v>0</v>
      </c>
      <c r="AC27" s="14">
        <f>AA27+AB27</f>
        <v>100830</v>
      </c>
      <c r="AE27" s="3" t="s">
        <v>12</v>
      </c>
      <c r="AF27" s="2">
        <f>IFERROR(B27/Q27, "N.A.")</f>
        <v>4075.5415277013226</v>
      </c>
      <c r="AG27" s="2" t="str">
        <f t="shared" ref="AG27:AR31" si="15">IFERROR(C27/R27, "N.A.")</f>
        <v>N.A.</v>
      </c>
      <c r="AH27" s="2">
        <f t="shared" si="15"/>
        <v>4498.2311061261544</v>
      </c>
      <c r="AI27" s="2" t="str">
        <f t="shared" si="15"/>
        <v>N.A.</v>
      </c>
      <c r="AJ27" s="2">
        <f t="shared" si="15"/>
        <v>6210.7087682672245</v>
      </c>
      <c r="AK27" s="2" t="str">
        <f t="shared" si="15"/>
        <v>N.A.</v>
      </c>
      <c r="AL27" s="2">
        <f t="shared" si="15"/>
        <v>4544.5062301235603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4402.6605970445307</v>
      </c>
      <c r="AQ27" s="13" t="str">
        <f t="shared" si="15"/>
        <v>N.A.</v>
      </c>
      <c r="AR27" s="14">
        <f t="shared" si="15"/>
        <v>4402.6605970445307</v>
      </c>
    </row>
    <row r="28" spans="1:44" ht="15" customHeight="1" thickBot="1" x14ac:dyDescent="0.3">
      <c r="A28" s="3" t="s">
        <v>13</v>
      </c>
      <c r="B28" s="2">
        <v>11534760</v>
      </c>
      <c r="C28" s="2">
        <v>3117940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11534760</v>
      </c>
      <c r="M28" s="13">
        <f t="shared" si="16"/>
        <v>3117940</v>
      </c>
      <c r="N28" s="14">
        <f t="shared" ref="N28:N30" si="17">L28+M28</f>
        <v>14652700</v>
      </c>
      <c r="P28" s="3" t="s">
        <v>13</v>
      </c>
      <c r="Q28" s="2">
        <v>2889</v>
      </c>
      <c r="R28" s="2">
        <v>653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2889</v>
      </c>
      <c r="AB28" s="13">
        <f t="shared" si="18"/>
        <v>653</v>
      </c>
      <c r="AC28" s="14">
        <f t="shared" ref="AC28:AC30" si="19">AA28+AB28</f>
        <v>3542</v>
      </c>
      <c r="AE28" s="3" t="s">
        <v>13</v>
      </c>
      <c r="AF28" s="2">
        <f t="shared" ref="AF28:AF31" si="20">IFERROR(B28/Q28, "N.A.")</f>
        <v>3992.6479750778817</v>
      </c>
      <c r="AG28" s="2">
        <f t="shared" si="15"/>
        <v>4774.7932618682999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3992.6479750778817</v>
      </c>
      <c r="AQ28" s="13">
        <f t="shared" si="15"/>
        <v>4774.7932618682999</v>
      </c>
      <c r="AR28" s="14">
        <f t="shared" si="15"/>
        <v>4136.8435911914175</v>
      </c>
    </row>
    <row r="29" spans="1:44" ht="15" customHeight="1" thickBot="1" x14ac:dyDescent="0.3">
      <c r="A29" s="3" t="s">
        <v>14</v>
      </c>
      <c r="B29" s="2">
        <v>282238673</v>
      </c>
      <c r="C29" s="2">
        <v>1297120272.0000021</v>
      </c>
      <c r="D29" s="2">
        <v>41547124</v>
      </c>
      <c r="E29" s="2">
        <v>14106860.000000002</v>
      </c>
      <c r="F29" s="2"/>
      <c r="G29" s="2">
        <v>125586150</v>
      </c>
      <c r="H29" s="2"/>
      <c r="I29" s="2">
        <v>65333769.999999978</v>
      </c>
      <c r="J29" s="2">
        <v>0</v>
      </c>
      <c r="K29" s="2"/>
      <c r="L29" s="1">
        <f t="shared" si="16"/>
        <v>323785797</v>
      </c>
      <c r="M29" s="13">
        <f t="shared" si="16"/>
        <v>1502147052.0000021</v>
      </c>
      <c r="N29" s="14">
        <f t="shared" si="17"/>
        <v>1825932849.0000021</v>
      </c>
      <c r="P29" s="3" t="s">
        <v>14</v>
      </c>
      <c r="Q29" s="2">
        <v>51946</v>
      </c>
      <c r="R29" s="2">
        <v>212122</v>
      </c>
      <c r="S29" s="2">
        <v>8585</v>
      </c>
      <c r="T29" s="2">
        <v>2685</v>
      </c>
      <c r="U29" s="2">
        <v>0</v>
      </c>
      <c r="V29" s="2">
        <v>13057</v>
      </c>
      <c r="W29" s="2">
        <v>0</v>
      </c>
      <c r="X29" s="2">
        <v>8562</v>
      </c>
      <c r="Y29" s="2">
        <v>6772</v>
      </c>
      <c r="Z29" s="2">
        <v>0</v>
      </c>
      <c r="AA29" s="1">
        <f t="shared" si="18"/>
        <v>67303</v>
      </c>
      <c r="AB29" s="13">
        <f t="shared" si="18"/>
        <v>236426</v>
      </c>
      <c r="AC29" s="14">
        <f t="shared" si="19"/>
        <v>303729</v>
      </c>
      <c r="AE29" s="3" t="s">
        <v>14</v>
      </c>
      <c r="AF29" s="2">
        <f t="shared" si="20"/>
        <v>5433.309070958303</v>
      </c>
      <c r="AG29" s="2">
        <f t="shared" si="15"/>
        <v>6114.9728552436909</v>
      </c>
      <c r="AH29" s="2">
        <f t="shared" si="15"/>
        <v>4839.5019219569012</v>
      </c>
      <c r="AI29" s="2">
        <f t="shared" si="15"/>
        <v>5253.951582867785</v>
      </c>
      <c r="AJ29" s="2" t="str">
        <f t="shared" si="15"/>
        <v>N.A.</v>
      </c>
      <c r="AK29" s="2">
        <f t="shared" si="15"/>
        <v>9618.3005284521714</v>
      </c>
      <c r="AL29" s="2" t="str">
        <f t="shared" si="15"/>
        <v>N.A.</v>
      </c>
      <c r="AM29" s="2">
        <f t="shared" si="15"/>
        <v>7630.666900256947</v>
      </c>
      <c r="AN29" s="2">
        <f t="shared" si="15"/>
        <v>0</v>
      </c>
      <c r="AO29" s="2" t="str">
        <f t="shared" si="15"/>
        <v>N.A.</v>
      </c>
      <c r="AP29" s="15">
        <f t="shared" si="15"/>
        <v>4810.8672273152761</v>
      </c>
      <c r="AQ29" s="13">
        <f t="shared" si="15"/>
        <v>6353.5611650157007</v>
      </c>
      <c r="AR29" s="14">
        <f t="shared" si="15"/>
        <v>6011.7171853856635</v>
      </c>
    </row>
    <row r="30" spans="1:44" ht="15" customHeight="1" thickBot="1" x14ac:dyDescent="0.3">
      <c r="A30" s="3" t="s">
        <v>15</v>
      </c>
      <c r="B30" s="2">
        <v>16905723.999999996</v>
      </c>
      <c r="C30" s="2">
        <v>460099.99999999994</v>
      </c>
      <c r="D30" s="2">
        <v>13165181</v>
      </c>
      <c r="E30" s="2">
        <v>5543130</v>
      </c>
      <c r="F30" s="2"/>
      <c r="G30" s="2">
        <v>6900985</v>
      </c>
      <c r="H30" s="2">
        <v>6184587.0000000009</v>
      </c>
      <c r="I30" s="2"/>
      <c r="J30" s="2">
        <v>0</v>
      </c>
      <c r="K30" s="2"/>
      <c r="L30" s="1">
        <f t="shared" si="16"/>
        <v>36255492</v>
      </c>
      <c r="M30" s="13">
        <f t="shared" si="16"/>
        <v>12904215</v>
      </c>
      <c r="N30" s="14">
        <f t="shared" si="17"/>
        <v>49159707</v>
      </c>
      <c r="P30" s="3" t="s">
        <v>15</v>
      </c>
      <c r="Q30" s="2">
        <v>5540</v>
      </c>
      <c r="R30" s="2">
        <v>154</v>
      </c>
      <c r="S30" s="2">
        <v>4027</v>
      </c>
      <c r="T30" s="2">
        <v>1514</v>
      </c>
      <c r="U30" s="2">
        <v>0</v>
      </c>
      <c r="V30" s="2">
        <v>1811</v>
      </c>
      <c r="W30" s="2">
        <v>14455</v>
      </c>
      <c r="X30" s="2">
        <v>0</v>
      </c>
      <c r="Y30" s="2">
        <v>6165</v>
      </c>
      <c r="Z30" s="2">
        <v>0</v>
      </c>
      <c r="AA30" s="1">
        <f t="shared" si="18"/>
        <v>30187</v>
      </c>
      <c r="AB30" s="13">
        <f t="shared" si="18"/>
        <v>3479</v>
      </c>
      <c r="AC30" s="17">
        <f t="shared" si="19"/>
        <v>33666</v>
      </c>
      <c r="AE30" s="3" t="s">
        <v>15</v>
      </c>
      <c r="AF30" s="2">
        <f t="shared" si="20"/>
        <v>3051.5747292418764</v>
      </c>
      <c r="AG30" s="2">
        <f t="shared" si="15"/>
        <v>2987.6623376623374</v>
      </c>
      <c r="AH30" s="2">
        <f t="shared" si="15"/>
        <v>3269.2279612614848</v>
      </c>
      <c r="AI30" s="2">
        <f t="shared" si="15"/>
        <v>3661.2483487450463</v>
      </c>
      <c r="AJ30" s="2" t="str">
        <f t="shared" si="15"/>
        <v>N.A.</v>
      </c>
      <c r="AK30" s="2">
        <f t="shared" si="15"/>
        <v>3810.5935946990612</v>
      </c>
      <c r="AL30" s="2">
        <f t="shared" si="15"/>
        <v>427.85105499827057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1201.0299797926259</v>
      </c>
      <c r="AQ30" s="13">
        <f t="shared" si="15"/>
        <v>3709.1736131072148</v>
      </c>
      <c r="AR30" s="14">
        <f t="shared" si="15"/>
        <v>1460.2182320441989</v>
      </c>
    </row>
    <row r="31" spans="1:44" ht="15" customHeight="1" thickBot="1" x14ac:dyDescent="0.3">
      <c r="A31" s="4" t="s">
        <v>16</v>
      </c>
      <c r="B31" s="2">
        <v>436544105.99999976</v>
      </c>
      <c r="C31" s="2">
        <v>1300698311.9999993</v>
      </c>
      <c r="D31" s="2">
        <v>138932685.99999997</v>
      </c>
      <c r="E31" s="2">
        <v>19649990</v>
      </c>
      <c r="F31" s="2">
        <v>59498590.000000007</v>
      </c>
      <c r="G31" s="2">
        <v>132487135.00000003</v>
      </c>
      <c r="H31" s="2">
        <v>180520935.00000006</v>
      </c>
      <c r="I31" s="2">
        <v>65333769.999999978</v>
      </c>
      <c r="J31" s="2">
        <v>0</v>
      </c>
      <c r="K31" s="2"/>
      <c r="L31" s="1">
        <f t="shared" ref="L31" si="21">B31+D31+F31+H31+J31</f>
        <v>815496316.99999976</v>
      </c>
      <c r="M31" s="13">
        <f t="shared" ref="M31" si="22">C31+E31+G31+I31+K31</f>
        <v>1518169206.9999993</v>
      </c>
      <c r="N31" s="17">
        <f t="shared" ref="N31" si="23">L31+M31</f>
        <v>2333665523.999999</v>
      </c>
      <c r="P31" s="4" t="s">
        <v>16</v>
      </c>
      <c r="Q31" s="2">
        <v>91258</v>
      </c>
      <c r="R31" s="2">
        <v>212929</v>
      </c>
      <c r="S31" s="2">
        <v>31335</v>
      </c>
      <c r="T31" s="2">
        <v>4199</v>
      </c>
      <c r="U31" s="2">
        <v>9580</v>
      </c>
      <c r="V31" s="2">
        <v>14868</v>
      </c>
      <c r="W31" s="2">
        <v>52817</v>
      </c>
      <c r="X31" s="2">
        <v>8562</v>
      </c>
      <c r="Y31" s="2">
        <v>16219</v>
      </c>
      <c r="Z31" s="2">
        <v>0</v>
      </c>
      <c r="AA31" s="1">
        <f t="shared" ref="AA31" si="24">Q31+S31+U31+W31+Y31</f>
        <v>201209</v>
      </c>
      <c r="AB31" s="13">
        <f t="shared" ref="AB31" si="25">R31+T31+V31+X31+Z31</f>
        <v>240558</v>
      </c>
      <c r="AC31" s="14">
        <f t="shared" ref="AC31" si="26">AA31+AB31</f>
        <v>441767</v>
      </c>
      <c r="AE31" s="4" t="s">
        <v>16</v>
      </c>
      <c r="AF31" s="2">
        <f t="shared" si="20"/>
        <v>4783.6256109053429</v>
      </c>
      <c r="AG31" s="2">
        <f t="shared" si="15"/>
        <v>6108.6010454188918</v>
      </c>
      <c r="AH31" s="2">
        <f t="shared" si="15"/>
        <v>4433.7860539333005</v>
      </c>
      <c r="AI31" s="2">
        <f t="shared" si="15"/>
        <v>4679.683257918552</v>
      </c>
      <c r="AJ31" s="2">
        <f t="shared" si="15"/>
        <v>6210.7087682672245</v>
      </c>
      <c r="AK31" s="2">
        <f t="shared" si="15"/>
        <v>8910.8915119720223</v>
      </c>
      <c r="AL31" s="2">
        <f t="shared" si="15"/>
        <v>3417.8566560009099</v>
      </c>
      <c r="AM31" s="2">
        <f t="shared" si="15"/>
        <v>7630.666900256947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4052.9813129631366</v>
      </c>
      <c r="AQ31" s="13">
        <f t="shared" ref="AQ31" si="28">IFERROR(M31/AB31, "N.A.")</f>
        <v>6311.031880045558</v>
      </c>
      <c r="AR31" s="14">
        <f t="shared" ref="AR31" si="29">IFERROR(N31/AC31, "N.A.")</f>
        <v>5282.5709570882364</v>
      </c>
    </row>
    <row r="32" spans="1:44" ht="15" customHeight="1" thickBot="1" x14ac:dyDescent="0.3">
      <c r="A32" s="5" t="s">
        <v>0</v>
      </c>
      <c r="B32" s="24">
        <f>B31+C31</f>
        <v>1737242417.999999</v>
      </c>
      <c r="C32" s="26"/>
      <c r="D32" s="24">
        <f>D31+E31</f>
        <v>158582675.99999997</v>
      </c>
      <c r="E32" s="26"/>
      <c r="F32" s="24">
        <f>F31+G31</f>
        <v>191985725.00000003</v>
      </c>
      <c r="G32" s="26"/>
      <c r="H32" s="24">
        <f>H31+I31</f>
        <v>245854705.00000003</v>
      </c>
      <c r="I32" s="26"/>
      <c r="J32" s="24">
        <f>J31+K31</f>
        <v>0</v>
      </c>
      <c r="K32" s="26"/>
      <c r="L32" s="24">
        <f>L31+M31</f>
        <v>2333665523.999999</v>
      </c>
      <c r="M32" s="25"/>
      <c r="N32" s="18">
        <f>B32+D32+F32+H32+J32</f>
        <v>2333665523.999999</v>
      </c>
      <c r="P32" s="5" t="s">
        <v>0</v>
      </c>
      <c r="Q32" s="24">
        <f>Q31+R31</f>
        <v>304187</v>
      </c>
      <c r="R32" s="26"/>
      <c r="S32" s="24">
        <f>S31+T31</f>
        <v>35534</v>
      </c>
      <c r="T32" s="26"/>
      <c r="U32" s="24">
        <f>U31+V31</f>
        <v>24448</v>
      </c>
      <c r="V32" s="26"/>
      <c r="W32" s="24">
        <f>W31+X31</f>
        <v>61379</v>
      </c>
      <c r="X32" s="26"/>
      <c r="Y32" s="24">
        <f>Y31+Z31</f>
        <v>16219</v>
      </c>
      <c r="Z32" s="26"/>
      <c r="AA32" s="24">
        <f>AA31+AB31</f>
        <v>441767</v>
      </c>
      <c r="AB32" s="26"/>
      <c r="AC32" s="19">
        <f>Q32+S32+U32+W32+Y32</f>
        <v>441767</v>
      </c>
      <c r="AE32" s="5" t="s">
        <v>0</v>
      </c>
      <c r="AF32" s="27">
        <f>IFERROR(B32/Q32,"N.A.")</f>
        <v>5711.1001390591937</v>
      </c>
      <c r="AG32" s="28"/>
      <c r="AH32" s="27">
        <f>IFERROR(D32/S32,"N.A.")</f>
        <v>4462.8433612877798</v>
      </c>
      <c r="AI32" s="28"/>
      <c r="AJ32" s="27">
        <f>IFERROR(F32/U32,"N.A.")</f>
        <v>7852.8192490183255</v>
      </c>
      <c r="AK32" s="28"/>
      <c r="AL32" s="27">
        <f>IFERROR(H32/W32,"N.A.")</f>
        <v>4005.518255429382</v>
      </c>
      <c r="AM32" s="28"/>
      <c r="AN32" s="27">
        <f>IFERROR(J32/Y32,"N.A.")</f>
        <v>0</v>
      </c>
      <c r="AO32" s="28"/>
      <c r="AP32" s="27">
        <f>IFERROR(L32/AA32,"N.A.")</f>
        <v>5282.5709570882364</v>
      </c>
      <c r="AQ32" s="28"/>
      <c r="AR32" s="16">
        <f>IFERROR(N32/AC32, "N.A.")</f>
        <v>5282.5709570882364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30520101.999999996</v>
      </c>
      <c r="C39" s="2"/>
      <c r="D39" s="2">
        <v>4266839.9999999991</v>
      </c>
      <c r="E39" s="2"/>
      <c r="F39" s="2">
        <v>17478860</v>
      </c>
      <c r="G39" s="2"/>
      <c r="H39" s="2">
        <v>86015800.999999985</v>
      </c>
      <c r="I39" s="2"/>
      <c r="J39" s="2">
        <v>0</v>
      </c>
      <c r="K39" s="2"/>
      <c r="L39" s="1">
        <f>B39+D39+F39+H39+J39</f>
        <v>138281602.99999997</v>
      </c>
      <c r="M39" s="13">
        <f>C39+E39+G39+I39+K39</f>
        <v>0</v>
      </c>
      <c r="N39" s="14">
        <f>L39+M39</f>
        <v>138281602.99999997</v>
      </c>
      <c r="P39" s="3" t="s">
        <v>12</v>
      </c>
      <c r="Q39" s="2">
        <v>9523</v>
      </c>
      <c r="R39" s="2">
        <v>0</v>
      </c>
      <c r="S39" s="2">
        <v>1560</v>
      </c>
      <c r="T39" s="2">
        <v>0</v>
      </c>
      <c r="U39" s="2">
        <v>2761</v>
      </c>
      <c r="V39" s="2">
        <v>0</v>
      </c>
      <c r="W39" s="2">
        <v>40840</v>
      </c>
      <c r="X39" s="2">
        <v>0</v>
      </c>
      <c r="Y39" s="2">
        <v>7414</v>
      </c>
      <c r="Z39" s="2">
        <v>0</v>
      </c>
      <c r="AA39" s="1">
        <f>Q39+S39+U39+W39+Y39</f>
        <v>62098</v>
      </c>
      <c r="AB39" s="13">
        <f>R39+T39+V39+X39+Z39</f>
        <v>0</v>
      </c>
      <c r="AC39" s="14">
        <f>AA39+AB39</f>
        <v>62098</v>
      </c>
      <c r="AE39" s="3" t="s">
        <v>12</v>
      </c>
      <c r="AF39" s="2">
        <f>IFERROR(B39/Q39, "N.A.")</f>
        <v>3204.8831250656303</v>
      </c>
      <c r="AG39" s="2" t="str">
        <f t="shared" ref="AG39:AR43" si="30">IFERROR(C39/R39, "N.A.")</f>
        <v>N.A.</v>
      </c>
      <c r="AH39" s="2">
        <f t="shared" si="30"/>
        <v>2735.1538461538457</v>
      </c>
      <c r="AI39" s="2" t="str">
        <f t="shared" si="30"/>
        <v>N.A.</v>
      </c>
      <c r="AJ39" s="2">
        <f t="shared" si="30"/>
        <v>6330.6265845708076</v>
      </c>
      <c r="AK39" s="2" t="str">
        <f t="shared" si="30"/>
        <v>N.A.</v>
      </c>
      <c r="AL39" s="2">
        <f t="shared" si="30"/>
        <v>2106.1655484818803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2226.8286096170564</v>
      </c>
      <c r="AQ39" s="13" t="str">
        <f t="shared" si="30"/>
        <v>N.A.</v>
      </c>
      <c r="AR39" s="14">
        <f t="shared" si="30"/>
        <v>2226.8286096170564</v>
      </c>
    </row>
    <row r="40" spans="1:44" ht="15" customHeight="1" thickBot="1" x14ac:dyDescent="0.3">
      <c r="A40" s="3" t="s">
        <v>13</v>
      </c>
      <c r="B40" s="2">
        <v>72348944.999999985</v>
      </c>
      <c r="C40" s="2">
        <v>3731499.9999999995</v>
      </c>
      <c r="D40" s="2">
        <v>279930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72628874.999999985</v>
      </c>
      <c r="M40" s="13">
        <f t="shared" si="31"/>
        <v>3731499.9999999995</v>
      </c>
      <c r="N40" s="14">
        <f t="shared" ref="N40:N42" si="32">L40+M40</f>
        <v>76360374.999999985</v>
      </c>
      <c r="P40" s="3" t="s">
        <v>13</v>
      </c>
      <c r="Q40" s="2">
        <v>26372</v>
      </c>
      <c r="R40" s="2">
        <v>1436</v>
      </c>
      <c r="S40" s="2">
        <v>261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26633</v>
      </c>
      <c r="AB40" s="13">
        <f t="shared" si="33"/>
        <v>1436</v>
      </c>
      <c r="AC40" s="14">
        <f t="shared" ref="AC40:AC42" si="34">AA40+AB40</f>
        <v>28069</v>
      </c>
      <c r="AE40" s="3" t="s">
        <v>13</v>
      </c>
      <c r="AF40" s="2">
        <f t="shared" ref="AF40:AF43" si="35">IFERROR(B40/Q40, "N.A.")</f>
        <v>2743.4000075838003</v>
      </c>
      <c r="AG40" s="2">
        <f t="shared" si="30"/>
        <v>2598.5376044568243</v>
      </c>
      <c r="AH40" s="2">
        <f t="shared" si="30"/>
        <v>1072.528735632184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2727.0256824240596</v>
      </c>
      <c r="AQ40" s="13">
        <f t="shared" si="30"/>
        <v>2598.5376044568243</v>
      </c>
      <c r="AR40" s="14">
        <f t="shared" si="30"/>
        <v>2720.4522783141538</v>
      </c>
    </row>
    <row r="41" spans="1:44" ht="15" customHeight="1" thickBot="1" x14ac:dyDescent="0.3">
      <c r="A41" s="3" t="s">
        <v>14</v>
      </c>
      <c r="B41" s="2">
        <v>151096415.00000009</v>
      </c>
      <c r="C41" s="2">
        <v>688898781.99999964</v>
      </c>
      <c r="D41" s="2">
        <v>20222198.000000004</v>
      </c>
      <c r="E41" s="2">
        <v>11836260.000000002</v>
      </c>
      <c r="F41" s="2"/>
      <c r="G41" s="2">
        <v>55678320.000000007</v>
      </c>
      <c r="H41" s="2"/>
      <c r="I41" s="2">
        <v>19958599.999999996</v>
      </c>
      <c r="J41" s="2">
        <v>0</v>
      </c>
      <c r="K41" s="2"/>
      <c r="L41" s="1">
        <f t="shared" si="31"/>
        <v>171318613.00000009</v>
      </c>
      <c r="M41" s="13">
        <f t="shared" si="31"/>
        <v>776371961.99999964</v>
      </c>
      <c r="N41" s="14">
        <f t="shared" si="32"/>
        <v>947690574.99999976</v>
      </c>
      <c r="P41" s="3" t="s">
        <v>14</v>
      </c>
      <c r="Q41" s="2">
        <v>37133</v>
      </c>
      <c r="R41" s="2">
        <v>114956</v>
      </c>
      <c r="S41" s="2">
        <v>5274</v>
      </c>
      <c r="T41" s="2">
        <v>1138</v>
      </c>
      <c r="U41" s="2">
        <v>0</v>
      </c>
      <c r="V41" s="2">
        <v>5058</v>
      </c>
      <c r="W41" s="2">
        <v>0</v>
      </c>
      <c r="X41" s="2">
        <v>4846</v>
      </c>
      <c r="Y41" s="2">
        <v>7938</v>
      </c>
      <c r="Z41" s="2">
        <v>0</v>
      </c>
      <c r="AA41" s="1">
        <f t="shared" si="33"/>
        <v>50345</v>
      </c>
      <c r="AB41" s="13">
        <f t="shared" si="33"/>
        <v>125998</v>
      </c>
      <c r="AC41" s="14">
        <f t="shared" si="34"/>
        <v>176343</v>
      </c>
      <c r="AE41" s="3" t="s">
        <v>14</v>
      </c>
      <c r="AF41" s="2">
        <f t="shared" si="35"/>
        <v>4069.0602698408447</v>
      </c>
      <c r="AG41" s="2">
        <f t="shared" si="30"/>
        <v>5992.7170569609207</v>
      </c>
      <c r="AH41" s="2">
        <f t="shared" si="30"/>
        <v>3834.3189230185826</v>
      </c>
      <c r="AI41" s="2">
        <f t="shared" si="30"/>
        <v>10400.931458699475</v>
      </c>
      <c r="AJ41" s="2" t="str">
        <f t="shared" si="30"/>
        <v>N.A.</v>
      </c>
      <c r="AK41" s="2">
        <f t="shared" si="30"/>
        <v>11007.971530249111</v>
      </c>
      <c r="AL41" s="2" t="str">
        <f t="shared" si="30"/>
        <v>N.A.</v>
      </c>
      <c r="AM41" s="2">
        <f t="shared" si="30"/>
        <v>4118.572018159306</v>
      </c>
      <c r="AN41" s="2">
        <f t="shared" si="30"/>
        <v>0</v>
      </c>
      <c r="AO41" s="2" t="str">
        <f t="shared" si="30"/>
        <v>N.A.</v>
      </c>
      <c r="AP41" s="15">
        <f t="shared" si="30"/>
        <v>3402.8923031085528</v>
      </c>
      <c r="AQ41" s="13">
        <f t="shared" si="30"/>
        <v>6161.7800441276813</v>
      </c>
      <c r="AR41" s="14">
        <f t="shared" si="30"/>
        <v>5374.132089167133</v>
      </c>
    </row>
    <row r="42" spans="1:44" ht="15" customHeight="1" thickBot="1" x14ac:dyDescent="0.3">
      <c r="A42" s="3" t="s">
        <v>15</v>
      </c>
      <c r="B42" s="2"/>
      <c r="C42" s="2"/>
      <c r="D42" s="2">
        <v>2046800</v>
      </c>
      <c r="E42" s="2"/>
      <c r="F42" s="2"/>
      <c r="G42" s="2"/>
      <c r="H42" s="2">
        <v>487812</v>
      </c>
      <c r="I42" s="2"/>
      <c r="J42" s="2">
        <v>0</v>
      </c>
      <c r="K42" s="2"/>
      <c r="L42" s="1">
        <f t="shared" si="31"/>
        <v>2534612</v>
      </c>
      <c r="M42" s="13">
        <f t="shared" si="31"/>
        <v>0</v>
      </c>
      <c r="N42" s="14">
        <f t="shared" si="32"/>
        <v>2534612</v>
      </c>
      <c r="P42" s="3" t="s">
        <v>15</v>
      </c>
      <c r="Q42" s="2">
        <v>0</v>
      </c>
      <c r="R42" s="2">
        <v>0</v>
      </c>
      <c r="S42" s="2">
        <v>136</v>
      </c>
      <c r="T42" s="2">
        <v>0</v>
      </c>
      <c r="U42" s="2">
        <v>0</v>
      </c>
      <c r="V42" s="2">
        <v>0</v>
      </c>
      <c r="W42" s="2">
        <v>648</v>
      </c>
      <c r="X42" s="2">
        <v>0</v>
      </c>
      <c r="Y42" s="2">
        <v>1811</v>
      </c>
      <c r="Z42" s="2">
        <v>0</v>
      </c>
      <c r="AA42" s="1">
        <f t="shared" si="33"/>
        <v>2595</v>
      </c>
      <c r="AB42" s="13">
        <f t="shared" si="33"/>
        <v>0</v>
      </c>
      <c r="AC42" s="14">
        <f t="shared" si="34"/>
        <v>2595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>
        <f t="shared" si="30"/>
        <v>15050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752.7962962962963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976.72909441233139</v>
      </c>
      <c r="AQ42" s="13" t="str">
        <f t="shared" si="30"/>
        <v>N.A.</v>
      </c>
      <c r="AR42" s="14">
        <f t="shared" si="30"/>
        <v>976.72909441233139</v>
      </c>
    </row>
    <row r="43" spans="1:44" ht="15" customHeight="1" thickBot="1" x14ac:dyDescent="0.3">
      <c r="A43" s="4" t="s">
        <v>16</v>
      </c>
      <c r="B43" s="2">
        <v>253965461.99999994</v>
      </c>
      <c r="C43" s="2">
        <v>692630282</v>
      </c>
      <c r="D43" s="2">
        <v>26815767.999999996</v>
      </c>
      <c r="E43" s="2">
        <v>11836260.000000002</v>
      </c>
      <c r="F43" s="2">
        <v>17478860</v>
      </c>
      <c r="G43" s="2">
        <v>55678320.000000007</v>
      </c>
      <c r="H43" s="2">
        <v>86503612.999999985</v>
      </c>
      <c r="I43" s="2">
        <v>19958599.999999996</v>
      </c>
      <c r="J43" s="2">
        <v>0</v>
      </c>
      <c r="K43" s="2"/>
      <c r="L43" s="1">
        <f t="shared" ref="L43" si="36">B43+D43+F43+H43+J43</f>
        <v>384763702.99999994</v>
      </c>
      <c r="M43" s="13">
        <f t="shared" ref="M43" si="37">C43+E43+G43+I43+K43</f>
        <v>780103462</v>
      </c>
      <c r="N43" s="17">
        <f t="shared" ref="N43" si="38">L43+M43</f>
        <v>1164867165</v>
      </c>
      <c r="P43" s="4" t="s">
        <v>16</v>
      </c>
      <c r="Q43" s="2">
        <v>73028</v>
      </c>
      <c r="R43" s="2">
        <v>116392</v>
      </c>
      <c r="S43" s="2">
        <v>7231</v>
      </c>
      <c r="T43" s="2">
        <v>1138</v>
      </c>
      <c r="U43" s="2">
        <v>2761</v>
      </c>
      <c r="V43" s="2">
        <v>5058</v>
      </c>
      <c r="W43" s="2">
        <v>41488</v>
      </c>
      <c r="X43" s="2">
        <v>4846</v>
      </c>
      <c r="Y43" s="2">
        <v>17163</v>
      </c>
      <c r="Z43" s="2">
        <v>0</v>
      </c>
      <c r="AA43" s="1">
        <f t="shared" ref="AA43" si="39">Q43+S43+U43+W43+Y43</f>
        <v>141671</v>
      </c>
      <c r="AB43" s="13">
        <f t="shared" ref="AB43" si="40">R43+T43+V43+X43+Z43</f>
        <v>127434</v>
      </c>
      <c r="AC43" s="17">
        <f t="shared" ref="AC43" si="41">AA43+AB43</f>
        <v>269105</v>
      </c>
      <c r="AE43" s="4" t="s">
        <v>16</v>
      </c>
      <c r="AF43" s="2">
        <f t="shared" si="35"/>
        <v>3477.6450402585301</v>
      </c>
      <c r="AG43" s="2">
        <f t="shared" si="30"/>
        <v>5950.8409684514399</v>
      </c>
      <c r="AH43" s="2">
        <f t="shared" si="30"/>
        <v>3708.4453049370759</v>
      </c>
      <c r="AI43" s="2">
        <f t="shared" si="30"/>
        <v>10400.931458699475</v>
      </c>
      <c r="AJ43" s="2">
        <f t="shared" si="30"/>
        <v>6330.6265845708076</v>
      </c>
      <c r="AK43" s="2">
        <f t="shared" si="30"/>
        <v>11007.971530249111</v>
      </c>
      <c r="AL43" s="2">
        <f t="shared" si="30"/>
        <v>2085.0273091014265</v>
      </c>
      <c r="AM43" s="2">
        <f t="shared" si="30"/>
        <v>4118.572018159306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2715.896005533948</v>
      </c>
      <c r="AQ43" s="13">
        <f t="shared" ref="AQ43" si="43">IFERROR(M43/AB43, "N.A.")</f>
        <v>6121.627367892399</v>
      </c>
      <c r="AR43" s="14">
        <f t="shared" ref="AR43" si="44">IFERROR(N43/AC43, "N.A.")</f>
        <v>4328.6715780085842</v>
      </c>
    </row>
    <row r="44" spans="1:44" ht="15" customHeight="1" thickBot="1" x14ac:dyDescent="0.3">
      <c r="A44" s="5" t="s">
        <v>0</v>
      </c>
      <c r="B44" s="24">
        <f>B43+C43</f>
        <v>946595744</v>
      </c>
      <c r="C44" s="26"/>
      <c r="D44" s="24">
        <f>D43+E43</f>
        <v>38652028</v>
      </c>
      <c r="E44" s="26"/>
      <c r="F44" s="24">
        <f>F43+G43</f>
        <v>73157180</v>
      </c>
      <c r="G44" s="26"/>
      <c r="H44" s="24">
        <f>H43+I43</f>
        <v>106462212.99999999</v>
      </c>
      <c r="I44" s="26"/>
      <c r="J44" s="24">
        <f>J43+K43</f>
        <v>0</v>
      </c>
      <c r="K44" s="26"/>
      <c r="L44" s="24">
        <f>L43+M43</f>
        <v>1164867165</v>
      </c>
      <c r="M44" s="25"/>
      <c r="N44" s="18">
        <f>B44+D44+F44+H44+J44</f>
        <v>1164867165</v>
      </c>
      <c r="P44" s="5" t="s">
        <v>0</v>
      </c>
      <c r="Q44" s="24">
        <f>Q43+R43</f>
        <v>189420</v>
      </c>
      <c r="R44" s="26"/>
      <c r="S44" s="24">
        <f>S43+T43</f>
        <v>8369</v>
      </c>
      <c r="T44" s="26"/>
      <c r="U44" s="24">
        <f>U43+V43</f>
        <v>7819</v>
      </c>
      <c r="V44" s="26"/>
      <c r="W44" s="24">
        <f>W43+X43</f>
        <v>46334</v>
      </c>
      <c r="X44" s="26"/>
      <c r="Y44" s="24">
        <f>Y43+Z43</f>
        <v>17163</v>
      </c>
      <c r="Z44" s="26"/>
      <c r="AA44" s="24">
        <f>AA43+AB43</f>
        <v>269105</v>
      </c>
      <c r="AB44" s="25"/>
      <c r="AC44" s="18">
        <f>Q44+S44+U44+W44+Y44</f>
        <v>269105</v>
      </c>
      <c r="AE44" s="5" t="s">
        <v>0</v>
      </c>
      <c r="AF44" s="27">
        <f>IFERROR(B44/Q44,"N.A.")</f>
        <v>4997.3378946256998</v>
      </c>
      <c r="AG44" s="28"/>
      <c r="AH44" s="27">
        <f>IFERROR(D44/S44,"N.A.")</f>
        <v>4618.4762815151153</v>
      </c>
      <c r="AI44" s="28"/>
      <c r="AJ44" s="27">
        <f>IFERROR(F44/U44,"N.A.")</f>
        <v>9356.334569638062</v>
      </c>
      <c r="AK44" s="28"/>
      <c r="AL44" s="27">
        <f>IFERROR(H44/W44,"N.A.")</f>
        <v>2297.7125437044069</v>
      </c>
      <c r="AM44" s="28"/>
      <c r="AN44" s="27">
        <f>IFERROR(J44/Y44,"N.A.")</f>
        <v>0</v>
      </c>
      <c r="AO44" s="28"/>
      <c r="AP44" s="27">
        <f>IFERROR(L44/AA44,"N.A.")</f>
        <v>4328.6715780085842</v>
      </c>
      <c r="AQ44" s="28"/>
      <c r="AR44" s="16">
        <f>IFERROR(N44/AC44, "N.A.")</f>
        <v>4328.6715780085842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6982179.9999999991</v>
      </c>
      <c r="C15" s="2"/>
      <c r="D15" s="2">
        <v>4516110</v>
      </c>
      <c r="E15" s="2"/>
      <c r="F15" s="2">
        <v>4469170</v>
      </c>
      <c r="G15" s="2"/>
      <c r="H15" s="2">
        <v>5789980.0000000009</v>
      </c>
      <c r="I15" s="2"/>
      <c r="J15" s="2">
        <v>0</v>
      </c>
      <c r="K15" s="2"/>
      <c r="L15" s="1">
        <f>B15+D15+F15+H15+J15</f>
        <v>21757440</v>
      </c>
      <c r="M15" s="13">
        <f>C15+E15+G15+I15+K15</f>
        <v>0</v>
      </c>
      <c r="N15" s="14">
        <f>L15+M15</f>
        <v>21757440</v>
      </c>
      <c r="P15" s="3" t="s">
        <v>12</v>
      </c>
      <c r="Q15" s="2">
        <v>2154</v>
      </c>
      <c r="R15" s="2">
        <v>0</v>
      </c>
      <c r="S15" s="2">
        <v>970</v>
      </c>
      <c r="T15" s="2">
        <v>0</v>
      </c>
      <c r="U15" s="2">
        <v>855</v>
      </c>
      <c r="V15" s="2">
        <v>0</v>
      </c>
      <c r="W15" s="2">
        <v>4139</v>
      </c>
      <c r="X15" s="2">
        <v>0</v>
      </c>
      <c r="Y15" s="2">
        <v>663</v>
      </c>
      <c r="Z15" s="2">
        <v>0</v>
      </c>
      <c r="AA15" s="1">
        <f>Q15+S15+U15+W15+Y15</f>
        <v>8781</v>
      </c>
      <c r="AB15" s="13">
        <f>R15+T15+V15+X15+Z15</f>
        <v>0</v>
      </c>
      <c r="AC15" s="14">
        <f>AA15+AB15</f>
        <v>8781</v>
      </c>
      <c r="AE15" s="3" t="s">
        <v>12</v>
      </c>
      <c r="AF15" s="2">
        <f>IFERROR(B15/Q15, "N.A.")</f>
        <v>3241.4948932219122</v>
      </c>
      <c r="AG15" s="2" t="str">
        <f t="shared" ref="AG15:AR19" si="0">IFERROR(C15/R15, "N.A.")</f>
        <v>N.A.</v>
      </c>
      <c r="AH15" s="2">
        <f t="shared" si="0"/>
        <v>4655.783505154639</v>
      </c>
      <c r="AI15" s="2" t="str">
        <f t="shared" si="0"/>
        <v>N.A.</v>
      </c>
      <c r="AJ15" s="2">
        <f t="shared" si="0"/>
        <v>5227.0994152046787</v>
      </c>
      <c r="AK15" s="2" t="str">
        <f t="shared" si="0"/>
        <v>N.A.</v>
      </c>
      <c r="AL15" s="2">
        <f t="shared" si="0"/>
        <v>1398.8837883546753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2477.7861291424665</v>
      </c>
      <c r="AQ15" s="13" t="str">
        <f t="shared" si="0"/>
        <v>N.A.</v>
      </c>
      <c r="AR15" s="14">
        <f t="shared" si="0"/>
        <v>2477.7861291424665</v>
      </c>
    </row>
    <row r="16" spans="1:44" ht="15" customHeight="1" thickBot="1" x14ac:dyDescent="0.3">
      <c r="A16" s="3" t="s">
        <v>13</v>
      </c>
      <c r="B16" s="2">
        <v>4983031</v>
      </c>
      <c r="C16" s="2">
        <v>394000</v>
      </c>
      <c r="D16" s="2">
        <v>166410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5149441</v>
      </c>
      <c r="M16" s="13">
        <f t="shared" si="1"/>
        <v>394000</v>
      </c>
      <c r="N16" s="14">
        <f t="shared" ref="N16:N18" si="2">L16+M16</f>
        <v>5543441</v>
      </c>
      <c r="P16" s="3" t="s">
        <v>13</v>
      </c>
      <c r="Q16" s="2">
        <v>2047</v>
      </c>
      <c r="R16" s="2">
        <v>197</v>
      </c>
      <c r="S16" s="2">
        <v>129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2176</v>
      </c>
      <c r="AB16" s="13">
        <f t="shared" si="3"/>
        <v>197</v>
      </c>
      <c r="AC16" s="14">
        <f t="shared" ref="AC16:AC18" si="4">AA16+AB16</f>
        <v>2373</v>
      </c>
      <c r="AE16" s="3" t="s">
        <v>13</v>
      </c>
      <c r="AF16" s="2">
        <f t="shared" ref="AF16:AF19" si="5">IFERROR(B16/Q16, "N.A.")</f>
        <v>2434.3092330239374</v>
      </c>
      <c r="AG16" s="2">
        <f t="shared" si="0"/>
        <v>2000</v>
      </c>
      <c r="AH16" s="2">
        <f t="shared" si="0"/>
        <v>1290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2366.4710477941176</v>
      </c>
      <c r="AQ16" s="13">
        <f t="shared" si="0"/>
        <v>2000</v>
      </c>
      <c r="AR16" s="14">
        <f t="shared" si="0"/>
        <v>2336.0476190476193</v>
      </c>
    </row>
    <row r="17" spans="1:44" ht="15" customHeight="1" thickBot="1" x14ac:dyDescent="0.3">
      <c r="A17" s="3" t="s">
        <v>14</v>
      </c>
      <c r="B17" s="2">
        <v>22318450.999999993</v>
      </c>
      <c r="C17" s="2">
        <v>77471809.99999997</v>
      </c>
      <c r="D17" s="2">
        <v>1038879.9999999999</v>
      </c>
      <c r="E17" s="2"/>
      <c r="F17" s="2"/>
      <c r="G17" s="2">
        <v>2950840</v>
      </c>
      <c r="H17" s="2"/>
      <c r="I17" s="2">
        <v>4139039.9999999995</v>
      </c>
      <c r="J17" s="2">
        <v>0</v>
      </c>
      <c r="K17" s="2"/>
      <c r="L17" s="1">
        <f t="shared" si="1"/>
        <v>23357330.999999993</v>
      </c>
      <c r="M17" s="13">
        <f t="shared" si="1"/>
        <v>84561689.99999997</v>
      </c>
      <c r="N17" s="14">
        <f t="shared" si="2"/>
        <v>107919020.99999997</v>
      </c>
      <c r="P17" s="3" t="s">
        <v>14</v>
      </c>
      <c r="Q17" s="2">
        <v>6375</v>
      </c>
      <c r="R17" s="2">
        <v>9524</v>
      </c>
      <c r="S17" s="2">
        <v>206</v>
      </c>
      <c r="T17" s="2">
        <v>0</v>
      </c>
      <c r="U17" s="2">
        <v>0</v>
      </c>
      <c r="V17" s="2">
        <v>916</v>
      </c>
      <c r="W17" s="2">
        <v>0</v>
      </c>
      <c r="X17" s="2">
        <v>1282</v>
      </c>
      <c r="Y17" s="2">
        <v>1465</v>
      </c>
      <c r="Z17" s="2">
        <v>0</v>
      </c>
      <c r="AA17" s="1">
        <f t="shared" si="3"/>
        <v>8046</v>
      </c>
      <c r="AB17" s="13">
        <f t="shared" si="3"/>
        <v>11722</v>
      </c>
      <c r="AC17" s="14">
        <f t="shared" si="4"/>
        <v>19768</v>
      </c>
      <c r="AE17" s="3" t="s">
        <v>14</v>
      </c>
      <c r="AF17" s="2">
        <f t="shared" si="5"/>
        <v>3500.9334901960774</v>
      </c>
      <c r="AG17" s="2">
        <f t="shared" si="0"/>
        <v>8134.3773624527475</v>
      </c>
      <c r="AH17" s="2">
        <f t="shared" si="0"/>
        <v>5043.1067961165045</v>
      </c>
      <c r="AI17" s="2" t="str">
        <f t="shared" si="0"/>
        <v>N.A.</v>
      </c>
      <c r="AJ17" s="2" t="str">
        <f t="shared" si="0"/>
        <v>N.A.</v>
      </c>
      <c r="AK17" s="2">
        <f t="shared" si="0"/>
        <v>3221.4410480349343</v>
      </c>
      <c r="AL17" s="2" t="str">
        <f t="shared" si="0"/>
        <v>N.A.</v>
      </c>
      <c r="AM17" s="2">
        <f t="shared" si="0"/>
        <v>3228.5803432137282</v>
      </c>
      <c r="AN17" s="2">
        <f t="shared" si="0"/>
        <v>0</v>
      </c>
      <c r="AO17" s="2" t="str">
        <f t="shared" si="0"/>
        <v>N.A.</v>
      </c>
      <c r="AP17" s="15">
        <f t="shared" si="0"/>
        <v>2902.9742729306477</v>
      </c>
      <c r="AQ17" s="13">
        <f t="shared" si="0"/>
        <v>7213.93021668657</v>
      </c>
      <c r="AR17" s="14">
        <f t="shared" si="0"/>
        <v>5459.278682719545</v>
      </c>
    </row>
    <row r="18" spans="1:44" ht="15" customHeight="1" thickBot="1" x14ac:dyDescent="0.3">
      <c r="A18" s="3" t="s">
        <v>15</v>
      </c>
      <c r="B18" s="2">
        <v>1238660</v>
      </c>
      <c r="C18" s="2"/>
      <c r="D18" s="2"/>
      <c r="E18" s="2"/>
      <c r="F18" s="2"/>
      <c r="G18" s="2">
        <v>340560</v>
      </c>
      <c r="H18" s="2">
        <v>1173695.9999999998</v>
      </c>
      <c r="I18" s="2"/>
      <c r="J18" s="2">
        <v>0</v>
      </c>
      <c r="K18" s="2"/>
      <c r="L18" s="1">
        <f t="shared" si="1"/>
        <v>2412356</v>
      </c>
      <c r="M18" s="13">
        <f t="shared" si="1"/>
        <v>340560</v>
      </c>
      <c r="N18" s="14">
        <f t="shared" si="2"/>
        <v>2752916</v>
      </c>
      <c r="P18" s="3" t="s">
        <v>15</v>
      </c>
      <c r="Q18" s="2">
        <v>690</v>
      </c>
      <c r="R18" s="2">
        <v>0</v>
      </c>
      <c r="S18" s="2">
        <v>0</v>
      </c>
      <c r="T18" s="2">
        <v>0</v>
      </c>
      <c r="U18" s="2">
        <v>0</v>
      </c>
      <c r="V18" s="2">
        <v>264</v>
      </c>
      <c r="W18" s="2">
        <v>5162</v>
      </c>
      <c r="X18" s="2">
        <v>0</v>
      </c>
      <c r="Y18" s="2">
        <v>2561</v>
      </c>
      <c r="Z18" s="2">
        <v>0</v>
      </c>
      <c r="AA18" s="1">
        <f t="shared" si="3"/>
        <v>8413</v>
      </c>
      <c r="AB18" s="13">
        <f t="shared" si="3"/>
        <v>264</v>
      </c>
      <c r="AC18" s="17">
        <f t="shared" si="4"/>
        <v>8677</v>
      </c>
      <c r="AE18" s="3" t="s">
        <v>15</v>
      </c>
      <c r="AF18" s="2">
        <f t="shared" si="5"/>
        <v>1795.159420289855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1290</v>
      </c>
      <c r="AL18" s="2">
        <f t="shared" si="0"/>
        <v>227.37233630375817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286.74147153215262</v>
      </c>
      <c r="AQ18" s="13">
        <f t="shared" si="0"/>
        <v>1290</v>
      </c>
      <c r="AR18" s="14">
        <f t="shared" si="0"/>
        <v>317.26587530252391</v>
      </c>
    </row>
    <row r="19" spans="1:44" ht="15" customHeight="1" thickBot="1" x14ac:dyDescent="0.3">
      <c r="A19" s="4" t="s">
        <v>16</v>
      </c>
      <c r="B19" s="2">
        <v>35522322</v>
      </c>
      <c r="C19" s="2">
        <v>77865809.99999997</v>
      </c>
      <c r="D19" s="2">
        <v>5721399.9999999991</v>
      </c>
      <c r="E19" s="2"/>
      <c r="F19" s="2">
        <v>4469170</v>
      </c>
      <c r="G19" s="2">
        <v>3291399.9999999995</v>
      </c>
      <c r="H19" s="2">
        <v>6963675.9999999972</v>
      </c>
      <c r="I19" s="2">
        <v>4139039.9999999995</v>
      </c>
      <c r="J19" s="2">
        <v>0</v>
      </c>
      <c r="K19" s="2"/>
      <c r="L19" s="1">
        <f t="shared" ref="L19" si="6">B19+D19+F19+H19+J19</f>
        <v>52676568</v>
      </c>
      <c r="M19" s="13">
        <f t="shared" ref="M19" si="7">C19+E19+G19+I19+K19</f>
        <v>85296249.99999997</v>
      </c>
      <c r="N19" s="17">
        <f t="shared" ref="N19" si="8">L19+M19</f>
        <v>137972817.99999997</v>
      </c>
      <c r="P19" s="4" t="s">
        <v>16</v>
      </c>
      <c r="Q19" s="2">
        <v>11266</v>
      </c>
      <c r="R19" s="2">
        <v>9721</v>
      </c>
      <c r="S19" s="2">
        <v>1305</v>
      </c>
      <c r="T19" s="2">
        <v>0</v>
      </c>
      <c r="U19" s="2">
        <v>855</v>
      </c>
      <c r="V19" s="2">
        <v>1180</v>
      </c>
      <c r="W19" s="2">
        <v>9301</v>
      </c>
      <c r="X19" s="2">
        <v>1282</v>
      </c>
      <c r="Y19" s="2">
        <v>4689</v>
      </c>
      <c r="Z19" s="2">
        <v>0</v>
      </c>
      <c r="AA19" s="1">
        <f t="shared" ref="AA19" si="9">Q19+S19+U19+W19+Y19</f>
        <v>27416</v>
      </c>
      <c r="AB19" s="13">
        <f t="shared" ref="AB19" si="10">R19+T19+V19+X19+Z19</f>
        <v>12183</v>
      </c>
      <c r="AC19" s="14">
        <f t="shared" ref="AC19" si="11">AA19+AB19</f>
        <v>39599</v>
      </c>
      <c r="AE19" s="4" t="s">
        <v>16</v>
      </c>
      <c r="AF19" s="2">
        <f t="shared" si="5"/>
        <v>3153.0553878927749</v>
      </c>
      <c r="AG19" s="2">
        <f t="shared" si="0"/>
        <v>8010.061722045054</v>
      </c>
      <c r="AH19" s="2">
        <f t="shared" si="0"/>
        <v>4384.2145593869727</v>
      </c>
      <c r="AI19" s="2" t="str">
        <f t="shared" si="0"/>
        <v>N.A.</v>
      </c>
      <c r="AJ19" s="2">
        <f t="shared" si="0"/>
        <v>5227.0994152046787</v>
      </c>
      <c r="AK19" s="2">
        <f t="shared" si="0"/>
        <v>2789.3220338983047</v>
      </c>
      <c r="AL19" s="2">
        <f t="shared" si="0"/>
        <v>748.70186001505181</v>
      </c>
      <c r="AM19" s="2">
        <f t="shared" si="0"/>
        <v>3228.5803432137282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1921.3805077327108</v>
      </c>
      <c r="AQ19" s="13">
        <f t="shared" ref="AQ19" si="13">IFERROR(M19/AB19, "N.A.")</f>
        <v>7001.2517442337657</v>
      </c>
      <c r="AR19" s="14">
        <f t="shared" ref="AR19" si="14">IFERROR(N19/AC19, "N.A.")</f>
        <v>3484.250056819616</v>
      </c>
    </row>
    <row r="20" spans="1:44" ht="15" customHeight="1" thickBot="1" x14ac:dyDescent="0.3">
      <c r="A20" s="5" t="s">
        <v>0</v>
      </c>
      <c r="B20" s="24">
        <f>B19+C19</f>
        <v>113388131.99999997</v>
      </c>
      <c r="C20" s="26"/>
      <c r="D20" s="24">
        <f>D19+E19</f>
        <v>5721399.9999999991</v>
      </c>
      <c r="E20" s="26"/>
      <c r="F20" s="24">
        <f>F19+G19</f>
        <v>7760570</v>
      </c>
      <c r="G20" s="26"/>
      <c r="H20" s="24">
        <f>H19+I19</f>
        <v>11102715.999999996</v>
      </c>
      <c r="I20" s="26"/>
      <c r="J20" s="24">
        <f>J19+K19</f>
        <v>0</v>
      </c>
      <c r="K20" s="26"/>
      <c r="L20" s="24">
        <f>L19+M19</f>
        <v>137972817.99999997</v>
      </c>
      <c r="M20" s="25"/>
      <c r="N20" s="18">
        <f>B20+D20+F20+H20+J20</f>
        <v>137972817.99999997</v>
      </c>
      <c r="P20" s="5" t="s">
        <v>0</v>
      </c>
      <c r="Q20" s="24">
        <f>Q19+R19</f>
        <v>20987</v>
      </c>
      <c r="R20" s="26"/>
      <c r="S20" s="24">
        <f>S19+T19</f>
        <v>1305</v>
      </c>
      <c r="T20" s="26"/>
      <c r="U20" s="24">
        <f>U19+V19</f>
        <v>2035</v>
      </c>
      <c r="V20" s="26"/>
      <c r="W20" s="24">
        <f>W19+X19</f>
        <v>10583</v>
      </c>
      <c r="X20" s="26"/>
      <c r="Y20" s="24">
        <f>Y19+Z19</f>
        <v>4689</v>
      </c>
      <c r="Z20" s="26"/>
      <c r="AA20" s="24">
        <f>AA19+AB19</f>
        <v>39599</v>
      </c>
      <c r="AB20" s="26"/>
      <c r="AC20" s="19">
        <f>Q20+S20+U20+W20+Y20</f>
        <v>39599</v>
      </c>
      <c r="AE20" s="5" t="s">
        <v>0</v>
      </c>
      <c r="AF20" s="27">
        <f>IFERROR(B20/Q20,"N.A.")</f>
        <v>5402.7794348882626</v>
      </c>
      <c r="AG20" s="28"/>
      <c r="AH20" s="27">
        <f>IFERROR(D20/S20,"N.A.")</f>
        <v>4384.2145593869727</v>
      </c>
      <c r="AI20" s="28"/>
      <c r="AJ20" s="27">
        <f>IFERROR(F20/U20,"N.A.")</f>
        <v>3813.5479115479116</v>
      </c>
      <c r="AK20" s="28"/>
      <c r="AL20" s="27">
        <f>IFERROR(H20/W20,"N.A.")</f>
        <v>1049.1085703486719</v>
      </c>
      <c r="AM20" s="28"/>
      <c r="AN20" s="27">
        <f>IFERROR(J20/Y20,"N.A.")</f>
        <v>0</v>
      </c>
      <c r="AO20" s="28"/>
      <c r="AP20" s="27">
        <f>IFERROR(L20/AA20,"N.A.")</f>
        <v>3484.250056819616</v>
      </c>
      <c r="AQ20" s="28"/>
      <c r="AR20" s="16">
        <f>IFERROR(N20/AC20, "N.A.")</f>
        <v>3484.250056819616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6401680</v>
      </c>
      <c r="C27" s="2"/>
      <c r="D27" s="2">
        <v>4516110</v>
      </c>
      <c r="E27" s="2"/>
      <c r="F27" s="2">
        <v>3200490</v>
      </c>
      <c r="G27" s="2"/>
      <c r="H27" s="2">
        <v>2967343.9999999995</v>
      </c>
      <c r="I27" s="2"/>
      <c r="J27" s="2">
        <v>0</v>
      </c>
      <c r="K27" s="2"/>
      <c r="L27" s="1">
        <f>B27+D27+F27+H27+J27</f>
        <v>17085624</v>
      </c>
      <c r="M27" s="13">
        <f>C27+E27+G27+I27+K27</f>
        <v>0</v>
      </c>
      <c r="N27" s="14">
        <f>L27+M27</f>
        <v>17085624</v>
      </c>
      <c r="P27" s="3" t="s">
        <v>12</v>
      </c>
      <c r="Q27" s="2">
        <v>1749</v>
      </c>
      <c r="R27" s="2">
        <v>0</v>
      </c>
      <c r="S27" s="2">
        <v>970</v>
      </c>
      <c r="T27" s="2">
        <v>0</v>
      </c>
      <c r="U27" s="2">
        <v>461</v>
      </c>
      <c r="V27" s="2">
        <v>0</v>
      </c>
      <c r="W27" s="2">
        <v>1443</v>
      </c>
      <c r="X27" s="2">
        <v>0</v>
      </c>
      <c r="Y27" s="2">
        <v>264</v>
      </c>
      <c r="Z27" s="2">
        <v>0</v>
      </c>
      <c r="AA27" s="1">
        <f>Q27+S27+U27+W27+Y27</f>
        <v>4887</v>
      </c>
      <c r="AB27" s="13">
        <f>R27+T27+V27+X27+Z27</f>
        <v>0</v>
      </c>
      <c r="AC27" s="14">
        <f>AA27+AB27</f>
        <v>4887</v>
      </c>
      <c r="AE27" s="3" t="s">
        <v>12</v>
      </c>
      <c r="AF27" s="2">
        <f>IFERROR(B27/Q27, "N.A.")</f>
        <v>3660.1943967981706</v>
      </c>
      <c r="AG27" s="2" t="str">
        <f t="shared" ref="AG27:AR31" si="15">IFERROR(C27/R27, "N.A.")</f>
        <v>N.A.</v>
      </c>
      <c r="AH27" s="2">
        <f t="shared" si="15"/>
        <v>4655.783505154639</v>
      </c>
      <c r="AI27" s="2" t="str">
        <f t="shared" si="15"/>
        <v>N.A.</v>
      </c>
      <c r="AJ27" s="2">
        <f t="shared" si="15"/>
        <v>6942.4945770065078</v>
      </c>
      <c r="AK27" s="2" t="str">
        <f t="shared" si="15"/>
        <v>N.A.</v>
      </c>
      <c r="AL27" s="2">
        <f t="shared" si="15"/>
        <v>2056.371448371448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3496.1375076734193</v>
      </c>
      <c r="AQ27" s="13" t="str">
        <f t="shared" si="15"/>
        <v>N.A.</v>
      </c>
      <c r="AR27" s="14">
        <f t="shared" si="15"/>
        <v>3496.1375076734193</v>
      </c>
    </row>
    <row r="28" spans="1:44" ht="15" customHeight="1" thickBot="1" x14ac:dyDescent="0.3">
      <c r="A28" s="3" t="s">
        <v>13</v>
      </c>
      <c r="B28" s="2">
        <v>2270400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2270400</v>
      </c>
      <c r="M28" s="13">
        <f t="shared" si="16"/>
        <v>0</v>
      </c>
      <c r="N28" s="14">
        <f t="shared" ref="N28:N30" si="17">L28+M28</f>
        <v>2270400</v>
      </c>
      <c r="P28" s="3" t="s">
        <v>13</v>
      </c>
      <c r="Q28" s="2">
        <v>264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264</v>
      </c>
      <c r="AB28" s="13">
        <f t="shared" si="18"/>
        <v>0</v>
      </c>
      <c r="AC28" s="14">
        <f t="shared" ref="AC28:AC30" si="19">AA28+AB28</f>
        <v>264</v>
      </c>
      <c r="AE28" s="3" t="s">
        <v>13</v>
      </c>
      <c r="AF28" s="2">
        <f t="shared" ref="AF28:AF31" si="20">IFERROR(B28/Q28, "N.A.")</f>
        <v>8600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8600</v>
      </c>
      <c r="AQ28" s="13" t="str">
        <f t="shared" si="15"/>
        <v>N.A.</v>
      </c>
      <c r="AR28" s="14">
        <f t="shared" si="15"/>
        <v>8600</v>
      </c>
    </row>
    <row r="29" spans="1:44" ht="15" customHeight="1" thickBot="1" x14ac:dyDescent="0.3">
      <c r="A29" s="3" t="s">
        <v>14</v>
      </c>
      <c r="B29" s="2">
        <v>14465971.000000002</v>
      </c>
      <c r="C29" s="2">
        <v>44044810</v>
      </c>
      <c r="D29" s="2">
        <v>1038879.9999999999</v>
      </c>
      <c r="E29" s="2"/>
      <c r="F29" s="2"/>
      <c r="G29" s="2">
        <v>2359840</v>
      </c>
      <c r="H29" s="2"/>
      <c r="I29" s="2">
        <v>1836500</v>
      </c>
      <c r="J29" s="2">
        <v>0</v>
      </c>
      <c r="K29" s="2"/>
      <c r="L29" s="1">
        <f t="shared" si="16"/>
        <v>15504851.000000002</v>
      </c>
      <c r="M29" s="13">
        <f t="shared" si="16"/>
        <v>48241150</v>
      </c>
      <c r="N29" s="14">
        <f t="shared" si="17"/>
        <v>63746001</v>
      </c>
      <c r="P29" s="3" t="s">
        <v>14</v>
      </c>
      <c r="Q29" s="2">
        <v>3611</v>
      </c>
      <c r="R29" s="2">
        <v>5585</v>
      </c>
      <c r="S29" s="2">
        <v>206</v>
      </c>
      <c r="T29" s="2">
        <v>0</v>
      </c>
      <c r="U29" s="2">
        <v>0</v>
      </c>
      <c r="V29" s="2">
        <v>326</v>
      </c>
      <c r="W29" s="2">
        <v>0</v>
      </c>
      <c r="X29" s="2">
        <v>515</v>
      </c>
      <c r="Y29" s="2">
        <v>780</v>
      </c>
      <c r="Z29" s="2">
        <v>0</v>
      </c>
      <c r="AA29" s="1">
        <f t="shared" si="18"/>
        <v>4597</v>
      </c>
      <c r="AB29" s="13">
        <f t="shared" si="18"/>
        <v>6426</v>
      </c>
      <c r="AC29" s="14">
        <f t="shared" si="19"/>
        <v>11023</v>
      </c>
      <c r="AE29" s="3" t="s">
        <v>14</v>
      </c>
      <c r="AF29" s="2">
        <f t="shared" si="20"/>
        <v>4006.0844641373587</v>
      </c>
      <c r="AG29" s="2">
        <f t="shared" si="15"/>
        <v>7886.2685765443148</v>
      </c>
      <c r="AH29" s="2">
        <f t="shared" si="15"/>
        <v>5043.1067961165045</v>
      </c>
      <c r="AI29" s="2" t="str">
        <f t="shared" si="15"/>
        <v>N.A.</v>
      </c>
      <c r="AJ29" s="2" t="str">
        <f t="shared" si="15"/>
        <v>N.A.</v>
      </c>
      <c r="AK29" s="2">
        <f t="shared" si="15"/>
        <v>7238.7730061349694</v>
      </c>
      <c r="AL29" s="2" t="str">
        <f t="shared" si="15"/>
        <v>N.A.</v>
      </c>
      <c r="AM29" s="2">
        <f t="shared" si="15"/>
        <v>3566.019417475728</v>
      </c>
      <c r="AN29" s="2">
        <f t="shared" si="15"/>
        <v>0</v>
      </c>
      <c r="AO29" s="2" t="str">
        <f t="shared" si="15"/>
        <v>N.A.</v>
      </c>
      <c r="AP29" s="15">
        <f t="shared" si="15"/>
        <v>3372.8194474657389</v>
      </c>
      <c r="AQ29" s="13">
        <f t="shared" si="15"/>
        <v>7507.1817615935261</v>
      </c>
      <c r="AR29" s="14">
        <f t="shared" si="15"/>
        <v>5782.9992742447612</v>
      </c>
    </row>
    <row r="30" spans="1:44" ht="15" customHeight="1" thickBot="1" x14ac:dyDescent="0.3">
      <c r="A30" s="3" t="s">
        <v>15</v>
      </c>
      <c r="B30" s="2">
        <v>1238660</v>
      </c>
      <c r="C30" s="2"/>
      <c r="D30" s="2"/>
      <c r="E30" s="2"/>
      <c r="F30" s="2"/>
      <c r="G30" s="2">
        <v>340560</v>
      </c>
      <c r="H30" s="2">
        <v>986916.00000000023</v>
      </c>
      <c r="I30" s="2"/>
      <c r="J30" s="2">
        <v>0</v>
      </c>
      <c r="K30" s="2"/>
      <c r="L30" s="1">
        <f t="shared" si="16"/>
        <v>2225576</v>
      </c>
      <c r="M30" s="13">
        <f t="shared" si="16"/>
        <v>340560</v>
      </c>
      <c r="N30" s="14">
        <f t="shared" si="17"/>
        <v>2566136</v>
      </c>
      <c r="P30" s="3" t="s">
        <v>15</v>
      </c>
      <c r="Q30" s="2">
        <v>690</v>
      </c>
      <c r="R30" s="2">
        <v>0</v>
      </c>
      <c r="S30" s="2">
        <v>0</v>
      </c>
      <c r="T30" s="2">
        <v>0</v>
      </c>
      <c r="U30" s="2">
        <v>0</v>
      </c>
      <c r="V30" s="2">
        <v>264</v>
      </c>
      <c r="W30" s="2">
        <v>4918</v>
      </c>
      <c r="X30" s="2">
        <v>0</v>
      </c>
      <c r="Y30" s="2">
        <v>2484</v>
      </c>
      <c r="Z30" s="2">
        <v>0</v>
      </c>
      <c r="AA30" s="1">
        <f t="shared" si="18"/>
        <v>8092</v>
      </c>
      <c r="AB30" s="13">
        <f t="shared" si="18"/>
        <v>264</v>
      </c>
      <c r="AC30" s="17">
        <f t="shared" si="19"/>
        <v>8356</v>
      </c>
      <c r="AE30" s="3" t="s">
        <v>15</v>
      </c>
      <c r="AF30" s="2">
        <f t="shared" si="20"/>
        <v>1795.159420289855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1290</v>
      </c>
      <c r="AL30" s="2">
        <f t="shared" si="15"/>
        <v>200.67425782838558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275.03410776075134</v>
      </c>
      <c r="AQ30" s="13">
        <f t="shared" si="15"/>
        <v>1290</v>
      </c>
      <c r="AR30" s="14">
        <f t="shared" si="15"/>
        <v>307.10100526567737</v>
      </c>
    </row>
    <row r="31" spans="1:44" ht="15" customHeight="1" thickBot="1" x14ac:dyDescent="0.3">
      <c r="A31" s="4" t="s">
        <v>16</v>
      </c>
      <c r="B31" s="2">
        <v>24376710.999999996</v>
      </c>
      <c r="C31" s="2">
        <v>44044810</v>
      </c>
      <c r="D31" s="2">
        <v>5554990</v>
      </c>
      <c r="E31" s="2"/>
      <c r="F31" s="2">
        <v>3200490</v>
      </c>
      <c r="G31" s="2">
        <v>2700400.0000000005</v>
      </c>
      <c r="H31" s="2">
        <v>3954259.9999999977</v>
      </c>
      <c r="I31" s="2">
        <v>1836500</v>
      </c>
      <c r="J31" s="2">
        <v>0</v>
      </c>
      <c r="K31" s="2"/>
      <c r="L31" s="1">
        <f t="shared" ref="L31" si="21">B31+D31+F31+H31+J31</f>
        <v>37086450.999999993</v>
      </c>
      <c r="M31" s="13">
        <f t="shared" ref="M31" si="22">C31+E31+G31+I31+K31</f>
        <v>48581710</v>
      </c>
      <c r="N31" s="17">
        <f t="shared" ref="N31" si="23">L31+M31</f>
        <v>85668161</v>
      </c>
      <c r="P31" s="4" t="s">
        <v>16</v>
      </c>
      <c r="Q31" s="2">
        <v>6314</v>
      </c>
      <c r="R31" s="2">
        <v>5585</v>
      </c>
      <c r="S31" s="2">
        <v>1176</v>
      </c>
      <c r="T31" s="2">
        <v>0</v>
      </c>
      <c r="U31" s="2">
        <v>461</v>
      </c>
      <c r="V31" s="2">
        <v>590</v>
      </c>
      <c r="W31" s="2">
        <v>6361</v>
      </c>
      <c r="X31" s="2">
        <v>515</v>
      </c>
      <c r="Y31" s="2">
        <v>3528</v>
      </c>
      <c r="Z31" s="2">
        <v>0</v>
      </c>
      <c r="AA31" s="1">
        <f t="shared" ref="AA31" si="24">Q31+S31+U31+W31+Y31</f>
        <v>17840</v>
      </c>
      <c r="AB31" s="13">
        <f t="shared" ref="AB31" si="25">R31+T31+V31+X31+Z31</f>
        <v>6690</v>
      </c>
      <c r="AC31" s="14">
        <f t="shared" ref="AC31" si="26">AA31+AB31</f>
        <v>24530</v>
      </c>
      <c r="AE31" s="4" t="s">
        <v>16</v>
      </c>
      <c r="AF31" s="2">
        <f t="shared" si="20"/>
        <v>3860.7397846056379</v>
      </c>
      <c r="AG31" s="2">
        <f t="shared" si="15"/>
        <v>7886.2685765443148</v>
      </c>
      <c r="AH31" s="2">
        <f t="shared" si="15"/>
        <v>4723.6309523809523</v>
      </c>
      <c r="AI31" s="2" t="str">
        <f t="shared" si="15"/>
        <v>N.A.</v>
      </c>
      <c r="AJ31" s="2">
        <f t="shared" si="15"/>
        <v>6942.4945770065078</v>
      </c>
      <c r="AK31" s="2">
        <f t="shared" si="15"/>
        <v>4576.9491525423737</v>
      </c>
      <c r="AL31" s="2">
        <f t="shared" si="15"/>
        <v>621.64125137556948</v>
      </c>
      <c r="AM31" s="2">
        <f t="shared" si="15"/>
        <v>3566.019417475728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2078.836939461883</v>
      </c>
      <c r="AQ31" s="13">
        <f t="shared" ref="AQ31" si="28">IFERROR(M31/AB31, "N.A.")</f>
        <v>7261.8400597907321</v>
      </c>
      <c r="AR31" s="14">
        <f t="shared" ref="AR31" si="29">IFERROR(N31/AC31, "N.A.")</f>
        <v>3492.383245006115</v>
      </c>
    </row>
    <row r="32" spans="1:44" ht="15" customHeight="1" thickBot="1" x14ac:dyDescent="0.3">
      <c r="A32" s="5" t="s">
        <v>0</v>
      </c>
      <c r="B32" s="24">
        <f>B31+C31</f>
        <v>68421521</v>
      </c>
      <c r="C32" s="26"/>
      <c r="D32" s="24">
        <f>D31+E31</f>
        <v>5554990</v>
      </c>
      <c r="E32" s="26"/>
      <c r="F32" s="24">
        <f>F31+G31</f>
        <v>5900890</v>
      </c>
      <c r="G32" s="26"/>
      <c r="H32" s="24">
        <f>H31+I31</f>
        <v>5790759.9999999981</v>
      </c>
      <c r="I32" s="26"/>
      <c r="J32" s="24">
        <f>J31+K31</f>
        <v>0</v>
      </c>
      <c r="K32" s="26"/>
      <c r="L32" s="24">
        <f>L31+M31</f>
        <v>85668161</v>
      </c>
      <c r="M32" s="25"/>
      <c r="N32" s="18">
        <f>B32+D32+F32+H32+J32</f>
        <v>85668161</v>
      </c>
      <c r="P32" s="5" t="s">
        <v>0</v>
      </c>
      <c r="Q32" s="24">
        <f>Q31+R31</f>
        <v>11899</v>
      </c>
      <c r="R32" s="26"/>
      <c r="S32" s="24">
        <f>S31+T31</f>
        <v>1176</v>
      </c>
      <c r="T32" s="26"/>
      <c r="U32" s="24">
        <f>U31+V31</f>
        <v>1051</v>
      </c>
      <c r="V32" s="26"/>
      <c r="W32" s="24">
        <f>W31+X31</f>
        <v>6876</v>
      </c>
      <c r="X32" s="26"/>
      <c r="Y32" s="24">
        <f>Y31+Z31</f>
        <v>3528</v>
      </c>
      <c r="Z32" s="26"/>
      <c r="AA32" s="24">
        <f>AA31+AB31</f>
        <v>24530</v>
      </c>
      <c r="AB32" s="26"/>
      <c r="AC32" s="19">
        <f>Q32+S32+U32+W32+Y32</f>
        <v>24530</v>
      </c>
      <c r="AE32" s="5" t="s">
        <v>0</v>
      </c>
      <c r="AF32" s="27">
        <f>IFERROR(B32/Q32,"N.A.")</f>
        <v>5750.1908563744855</v>
      </c>
      <c r="AG32" s="28"/>
      <c r="AH32" s="27">
        <f>IFERROR(D32/S32,"N.A.")</f>
        <v>4723.6309523809523</v>
      </c>
      <c r="AI32" s="28"/>
      <c r="AJ32" s="27">
        <f>IFERROR(F32/U32,"N.A.")</f>
        <v>5614.5480494766889</v>
      </c>
      <c r="AK32" s="28"/>
      <c r="AL32" s="27">
        <f>IFERROR(H32/W32,"N.A.")</f>
        <v>842.16986620127955</v>
      </c>
      <c r="AM32" s="28"/>
      <c r="AN32" s="27">
        <f>IFERROR(J32/Y32,"N.A.")</f>
        <v>0</v>
      </c>
      <c r="AO32" s="28"/>
      <c r="AP32" s="27">
        <f>IFERROR(L32/AA32,"N.A.")</f>
        <v>3492.383245006115</v>
      </c>
      <c r="AQ32" s="28"/>
      <c r="AR32" s="16">
        <f>IFERROR(N32/AC32, "N.A.")</f>
        <v>3492.383245006115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580500</v>
      </c>
      <c r="C39" s="2"/>
      <c r="D39" s="2"/>
      <c r="E39" s="2"/>
      <c r="F39" s="2">
        <v>1268680</v>
      </c>
      <c r="G39" s="2"/>
      <c r="H39" s="2">
        <v>2822636.0000000005</v>
      </c>
      <c r="I39" s="2"/>
      <c r="J39" s="2">
        <v>0</v>
      </c>
      <c r="K39" s="2"/>
      <c r="L39" s="1">
        <f>B39+D39+F39+H39+J39</f>
        <v>4671816</v>
      </c>
      <c r="M39" s="13">
        <f>C39+E39+G39+I39+K39</f>
        <v>0</v>
      </c>
      <c r="N39" s="14">
        <f>L39+M39</f>
        <v>4671816</v>
      </c>
      <c r="P39" s="3" t="s">
        <v>12</v>
      </c>
      <c r="Q39" s="2">
        <v>405</v>
      </c>
      <c r="R39" s="2">
        <v>0</v>
      </c>
      <c r="S39" s="2">
        <v>0</v>
      </c>
      <c r="T39" s="2">
        <v>0</v>
      </c>
      <c r="U39" s="2">
        <v>394</v>
      </c>
      <c r="V39" s="2">
        <v>0</v>
      </c>
      <c r="W39" s="2">
        <v>2696</v>
      </c>
      <c r="X39" s="2">
        <v>0</v>
      </c>
      <c r="Y39" s="2">
        <v>399</v>
      </c>
      <c r="Z39" s="2">
        <v>0</v>
      </c>
      <c r="AA39" s="1">
        <f>Q39+S39+U39+W39+Y39</f>
        <v>3894</v>
      </c>
      <c r="AB39" s="13">
        <f>R39+T39+V39+X39+Z39</f>
        <v>0</v>
      </c>
      <c r="AC39" s="14">
        <f>AA39+AB39</f>
        <v>3894</v>
      </c>
      <c r="AE39" s="3" t="s">
        <v>12</v>
      </c>
      <c r="AF39" s="2">
        <f>IFERROR(B39/Q39, "N.A.")</f>
        <v>1433.3333333333333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3220</v>
      </c>
      <c r="AK39" s="2" t="str">
        <f t="shared" si="30"/>
        <v>N.A.</v>
      </c>
      <c r="AL39" s="2">
        <f t="shared" si="30"/>
        <v>1046.9718100890209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1199.7473035439136</v>
      </c>
      <c r="AQ39" s="13" t="str">
        <f t="shared" si="30"/>
        <v>N.A.</v>
      </c>
      <c r="AR39" s="14">
        <f t="shared" si="30"/>
        <v>1199.7473035439136</v>
      </c>
    </row>
    <row r="40" spans="1:44" ht="15" customHeight="1" thickBot="1" x14ac:dyDescent="0.3">
      <c r="A40" s="3" t="s">
        <v>13</v>
      </c>
      <c r="B40" s="2">
        <v>2712631</v>
      </c>
      <c r="C40" s="2">
        <v>394000</v>
      </c>
      <c r="D40" s="2">
        <v>166410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2879041</v>
      </c>
      <c r="M40" s="13">
        <f t="shared" si="31"/>
        <v>394000</v>
      </c>
      <c r="N40" s="14">
        <f t="shared" ref="N40:N42" si="32">L40+M40</f>
        <v>3273041</v>
      </c>
      <c r="P40" s="3" t="s">
        <v>13</v>
      </c>
      <c r="Q40" s="2">
        <v>1783</v>
      </c>
      <c r="R40" s="2">
        <v>197</v>
      </c>
      <c r="S40" s="2">
        <v>129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1912</v>
      </c>
      <c r="AB40" s="13">
        <f t="shared" si="33"/>
        <v>197</v>
      </c>
      <c r="AC40" s="14">
        <f t="shared" ref="AC40:AC42" si="34">AA40+AB40</f>
        <v>2109</v>
      </c>
      <c r="AE40" s="3" t="s">
        <v>13</v>
      </c>
      <c r="AF40" s="2">
        <f t="shared" ref="AF40:AF43" si="35">IFERROR(B40/Q40, "N.A.")</f>
        <v>1521.385866517106</v>
      </c>
      <c r="AG40" s="2">
        <f t="shared" si="30"/>
        <v>2000</v>
      </c>
      <c r="AH40" s="2">
        <f t="shared" si="30"/>
        <v>1290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1505.7745815899582</v>
      </c>
      <c r="AQ40" s="13">
        <f t="shared" si="30"/>
        <v>2000</v>
      </c>
      <c r="AR40" s="14">
        <f t="shared" si="30"/>
        <v>1551.9397818871503</v>
      </c>
    </row>
    <row r="41" spans="1:44" ht="15" customHeight="1" thickBot="1" x14ac:dyDescent="0.3">
      <c r="A41" s="3" t="s">
        <v>14</v>
      </c>
      <c r="B41" s="2">
        <v>7852480.0000000019</v>
      </c>
      <c r="C41" s="2">
        <v>33426999.999999993</v>
      </c>
      <c r="D41" s="2"/>
      <c r="E41" s="2"/>
      <c r="F41" s="2"/>
      <c r="G41" s="2">
        <v>591000</v>
      </c>
      <c r="H41" s="2"/>
      <c r="I41" s="2">
        <v>2302540</v>
      </c>
      <c r="J41" s="2">
        <v>0</v>
      </c>
      <c r="K41" s="2"/>
      <c r="L41" s="1">
        <f t="shared" si="31"/>
        <v>7852480.0000000019</v>
      </c>
      <c r="M41" s="13">
        <f t="shared" si="31"/>
        <v>36320539.999999993</v>
      </c>
      <c r="N41" s="14">
        <f t="shared" si="32"/>
        <v>44173019.999999993</v>
      </c>
      <c r="P41" s="3" t="s">
        <v>14</v>
      </c>
      <c r="Q41" s="2">
        <v>2764</v>
      </c>
      <c r="R41" s="2">
        <v>3939</v>
      </c>
      <c r="S41" s="2">
        <v>0</v>
      </c>
      <c r="T41" s="2">
        <v>0</v>
      </c>
      <c r="U41" s="2">
        <v>0</v>
      </c>
      <c r="V41" s="2">
        <v>590</v>
      </c>
      <c r="W41" s="2">
        <v>0</v>
      </c>
      <c r="X41" s="2">
        <v>767</v>
      </c>
      <c r="Y41" s="2">
        <v>685</v>
      </c>
      <c r="Z41" s="2">
        <v>0</v>
      </c>
      <c r="AA41" s="1">
        <f t="shared" si="33"/>
        <v>3449</v>
      </c>
      <c r="AB41" s="13">
        <f t="shared" si="33"/>
        <v>5296</v>
      </c>
      <c r="AC41" s="14">
        <f t="shared" si="34"/>
        <v>8745</v>
      </c>
      <c r="AE41" s="3" t="s">
        <v>14</v>
      </c>
      <c r="AF41" s="2">
        <f t="shared" si="35"/>
        <v>2840.9840810419687</v>
      </c>
      <c r="AG41" s="2">
        <f t="shared" si="30"/>
        <v>8486.1640010154842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1001.6949152542373</v>
      </c>
      <c r="AL41" s="2" t="str">
        <f t="shared" si="30"/>
        <v>N.A.</v>
      </c>
      <c r="AM41" s="2">
        <f t="shared" si="30"/>
        <v>3002.0078226857886</v>
      </c>
      <c r="AN41" s="2">
        <f t="shared" si="30"/>
        <v>0</v>
      </c>
      <c r="AO41" s="2" t="str">
        <f t="shared" si="30"/>
        <v>N.A.</v>
      </c>
      <c r="AP41" s="15">
        <f t="shared" si="30"/>
        <v>2276.7410843722823</v>
      </c>
      <c r="AQ41" s="13">
        <f t="shared" si="30"/>
        <v>6858.1080060422946</v>
      </c>
      <c r="AR41" s="14">
        <f t="shared" si="30"/>
        <v>5051.2315608919371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186780</v>
      </c>
      <c r="I42" s="2"/>
      <c r="J42" s="2">
        <v>0</v>
      </c>
      <c r="K42" s="2"/>
      <c r="L42" s="1">
        <f t="shared" si="31"/>
        <v>186780</v>
      </c>
      <c r="M42" s="13">
        <f t="shared" si="31"/>
        <v>0</v>
      </c>
      <c r="N42" s="14">
        <f t="shared" si="32"/>
        <v>186780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244</v>
      </c>
      <c r="X42" s="2">
        <v>0</v>
      </c>
      <c r="Y42" s="2">
        <v>77</v>
      </c>
      <c r="Z42" s="2">
        <v>0</v>
      </c>
      <c r="AA42" s="1">
        <f t="shared" si="33"/>
        <v>321</v>
      </c>
      <c r="AB42" s="13">
        <f t="shared" si="33"/>
        <v>0</v>
      </c>
      <c r="AC42" s="14">
        <f t="shared" si="34"/>
        <v>321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765.49180327868851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581.86915887850466</v>
      </c>
      <c r="AQ42" s="13" t="str">
        <f t="shared" si="30"/>
        <v>N.A.</v>
      </c>
      <c r="AR42" s="14">
        <f t="shared" si="30"/>
        <v>581.86915887850466</v>
      </c>
    </row>
    <row r="43" spans="1:44" ht="15" customHeight="1" thickBot="1" x14ac:dyDescent="0.3">
      <c r="A43" s="4" t="s">
        <v>16</v>
      </c>
      <c r="B43" s="2">
        <v>11145610.999999998</v>
      </c>
      <c r="C43" s="2">
        <v>33821000</v>
      </c>
      <c r="D43" s="2">
        <v>166410</v>
      </c>
      <c r="E43" s="2"/>
      <c r="F43" s="2">
        <v>1268680</v>
      </c>
      <c r="G43" s="2">
        <v>591000</v>
      </c>
      <c r="H43" s="2">
        <v>3009416</v>
      </c>
      <c r="I43" s="2">
        <v>2302540</v>
      </c>
      <c r="J43" s="2">
        <v>0</v>
      </c>
      <c r="K43" s="2"/>
      <c r="L43" s="1">
        <f t="shared" ref="L43" si="36">B43+D43+F43+H43+J43</f>
        <v>15590116.999999998</v>
      </c>
      <c r="M43" s="13">
        <f t="shared" ref="M43" si="37">C43+E43+G43+I43+K43</f>
        <v>36714540</v>
      </c>
      <c r="N43" s="17">
        <f t="shared" ref="N43" si="38">L43+M43</f>
        <v>52304657</v>
      </c>
      <c r="P43" s="4" t="s">
        <v>16</v>
      </c>
      <c r="Q43" s="2">
        <v>4952</v>
      </c>
      <c r="R43" s="2">
        <v>4136</v>
      </c>
      <c r="S43" s="2">
        <v>129</v>
      </c>
      <c r="T43" s="2">
        <v>0</v>
      </c>
      <c r="U43" s="2">
        <v>394</v>
      </c>
      <c r="V43" s="2">
        <v>590</v>
      </c>
      <c r="W43" s="2">
        <v>2940</v>
      </c>
      <c r="X43" s="2">
        <v>767</v>
      </c>
      <c r="Y43" s="2">
        <v>1161</v>
      </c>
      <c r="Z43" s="2">
        <v>0</v>
      </c>
      <c r="AA43" s="1">
        <f t="shared" ref="AA43" si="39">Q43+S43+U43+W43+Y43</f>
        <v>9576</v>
      </c>
      <c r="AB43" s="13">
        <f t="shared" ref="AB43" si="40">R43+T43+V43+X43+Z43</f>
        <v>5493</v>
      </c>
      <c r="AC43" s="17">
        <f t="shared" ref="AC43" si="41">AA43+AB43</f>
        <v>15069</v>
      </c>
      <c r="AE43" s="4" t="s">
        <v>16</v>
      </c>
      <c r="AF43" s="2">
        <f t="shared" si="35"/>
        <v>2250.7292003231014</v>
      </c>
      <c r="AG43" s="2">
        <f t="shared" si="30"/>
        <v>8177.2243713733078</v>
      </c>
      <c r="AH43" s="2">
        <f t="shared" si="30"/>
        <v>1290</v>
      </c>
      <c r="AI43" s="2" t="str">
        <f t="shared" si="30"/>
        <v>N.A.</v>
      </c>
      <c r="AJ43" s="2">
        <f t="shared" si="30"/>
        <v>3220</v>
      </c>
      <c r="AK43" s="2">
        <f t="shared" si="30"/>
        <v>1001.6949152542373</v>
      </c>
      <c r="AL43" s="2">
        <f t="shared" si="30"/>
        <v>1023.6108843537415</v>
      </c>
      <c r="AM43" s="2">
        <f t="shared" si="30"/>
        <v>3002.0078226857886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1628.0406223893065</v>
      </c>
      <c r="AQ43" s="13">
        <f t="shared" ref="AQ43" si="43">IFERROR(M43/AB43, "N.A.")</f>
        <v>6683.8776624795191</v>
      </c>
      <c r="AR43" s="14">
        <f t="shared" ref="AR43" si="44">IFERROR(N43/AC43, "N.A.")</f>
        <v>3471.0104851018646</v>
      </c>
    </row>
    <row r="44" spans="1:44" ht="15" customHeight="1" thickBot="1" x14ac:dyDescent="0.3">
      <c r="A44" s="5" t="s">
        <v>0</v>
      </c>
      <c r="B44" s="24">
        <f>B43+C43</f>
        <v>44966611</v>
      </c>
      <c r="C44" s="26"/>
      <c r="D44" s="24">
        <f>D43+E43</f>
        <v>166410</v>
      </c>
      <c r="E44" s="26"/>
      <c r="F44" s="24">
        <f>F43+G43</f>
        <v>1859680</v>
      </c>
      <c r="G44" s="26"/>
      <c r="H44" s="24">
        <f>H43+I43</f>
        <v>5311956</v>
      </c>
      <c r="I44" s="26"/>
      <c r="J44" s="24">
        <f>J43+K43</f>
        <v>0</v>
      </c>
      <c r="K44" s="26"/>
      <c r="L44" s="24">
        <f>L43+M43</f>
        <v>52304657</v>
      </c>
      <c r="M44" s="25"/>
      <c r="N44" s="18">
        <f>B44+D44+F44+H44+J44</f>
        <v>52304657</v>
      </c>
      <c r="P44" s="5" t="s">
        <v>0</v>
      </c>
      <c r="Q44" s="24">
        <f>Q43+R43</f>
        <v>9088</v>
      </c>
      <c r="R44" s="26"/>
      <c r="S44" s="24">
        <f>S43+T43</f>
        <v>129</v>
      </c>
      <c r="T44" s="26"/>
      <c r="U44" s="24">
        <f>U43+V43</f>
        <v>984</v>
      </c>
      <c r="V44" s="26"/>
      <c r="W44" s="24">
        <f>W43+X43</f>
        <v>3707</v>
      </c>
      <c r="X44" s="26"/>
      <c r="Y44" s="24">
        <f>Y43+Z43</f>
        <v>1161</v>
      </c>
      <c r="Z44" s="26"/>
      <c r="AA44" s="24">
        <f>AA43+AB43</f>
        <v>15069</v>
      </c>
      <c r="AB44" s="25"/>
      <c r="AC44" s="18">
        <f>Q44+S44+U44+W44+Y44</f>
        <v>15069</v>
      </c>
      <c r="AE44" s="5" t="s">
        <v>0</v>
      </c>
      <c r="AF44" s="27">
        <f>IFERROR(B44/Q44,"N.A.")</f>
        <v>4947.9105413732395</v>
      </c>
      <c r="AG44" s="28"/>
      <c r="AH44" s="27">
        <f>IFERROR(D44/S44,"N.A.")</f>
        <v>1290</v>
      </c>
      <c r="AI44" s="28"/>
      <c r="AJ44" s="27">
        <f>IFERROR(F44/U44,"N.A.")</f>
        <v>1889.9186991869919</v>
      </c>
      <c r="AK44" s="28"/>
      <c r="AL44" s="27">
        <f>IFERROR(H44/W44,"N.A.")</f>
        <v>1432.9527920151065</v>
      </c>
      <c r="AM44" s="28"/>
      <c r="AN44" s="27">
        <f>IFERROR(J44/Y44,"N.A.")</f>
        <v>0</v>
      </c>
      <c r="AO44" s="28"/>
      <c r="AP44" s="27">
        <f>IFERROR(L44/AA44,"N.A.")</f>
        <v>3471.0104851018646</v>
      </c>
      <c r="AQ44" s="28"/>
      <c r="AR44" s="16">
        <f>IFERROR(N44/AC44, "N.A.")</f>
        <v>3471.0104851018646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3262496.0000000005</v>
      </c>
      <c r="C15" s="2"/>
      <c r="D15" s="2">
        <v>3922920</v>
      </c>
      <c r="E15" s="2"/>
      <c r="F15" s="2">
        <v>935680</v>
      </c>
      <c r="G15" s="2"/>
      <c r="H15" s="2">
        <v>1817266</v>
      </c>
      <c r="I15" s="2"/>
      <c r="J15" s="2"/>
      <c r="K15" s="2"/>
      <c r="L15" s="1">
        <f>B15+D15+F15+H15+J15</f>
        <v>9938362</v>
      </c>
      <c r="M15" s="13">
        <f>C15+E15+G15+I15+K15</f>
        <v>0</v>
      </c>
      <c r="N15" s="14">
        <f>L15+M15</f>
        <v>9938362</v>
      </c>
      <c r="P15" s="3" t="s">
        <v>12</v>
      </c>
      <c r="Q15" s="2">
        <v>853</v>
      </c>
      <c r="R15" s="2">
        <v>0</v>
      </c>
      <c r="S15" s="2">
        <v>1052</v>
      </c>
      <c r="T15" s="2">
        <v>0</v>
      </c>
      <c r="U15" s="2">
        <v>136</v>
      </c>
      <c r="V15" s="2">
        <v>0</v>
      </c>
      <c r="W15" s="2">
        <v>524</v>
      </c>
      <c r="X15" s="2">
        <v>0</v>
      </c>
      <c r="Y15" s="2">
        <v>0</v>
      </c>
      <c r="Z15" s="2">
        <v>0</v>
      </c>
      <c r="AA15" s="1">
        <f>Q15+S15+U15+W15+Y15</f>
        <v>2565</v>
      </c>
      <c r="AB15" s="13">
        <f>R15+T15+V15+X15+Z15</f>
        <v>0</v>
      </c>
      <c r="AC15" s="14">
        <f>AA15+AB15</f>
        <v>2565</v>
      </c>
      <c r="AE15" s="3" t="s">
        <v>12</v>
      </c>
      <c r="AF15" s="2">
        <f>IFERROR(B15/Q15, "N.A.")</f>
        <v>3824.7315357561552</v>
      </c>
      <c r="AG15" s="2" t="str">
        <f t="shared" ref="AG15:AR19" si="0">IFERROR(C15/R15, "N.A.")</f>
        <v>N.A.</v>
      </c>
      <c r="AH15" s="2">
        <f t="shared" si="0"/>
        <v>3729.0114068441067</v>
      </c>
      <c r="AI15" s="2" t="str">
        <f t="shared" si="0"/>
        <v>N.A.</v>
      </c>
      <c r="AJ15" s="2">
        <f t="shared" si="0"/>
        <v>6880</v>
      </c>
      <c r="AK15" s="2" t="str">
        <f t="shared" si="0"/>
        <v>N.A.</v>
      </c>
      <c r="AL15" s="2">
        <f t="shared" si="0"/>
        <v>3468.0648854961833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3874.6050682261207</v>
      </c>
      <c r="AQ15" s="13" t="str">
        <f t="shared" si="0"/>
        <v>N.A.</v>
      </c>
      <c r="AR15" s="14">
        <f t="shared" si="0"/>
        <v>3874.6050682261207</v>
      </c>
    </row>
    <row r="16" spans="1:44" ht="15" customHeight="1" thickBot="1" x14ac:dyDescent="0.3">
      <c r="A16" s="3" t="s">
        <v>13</v>
      </c>
      <c r="B16" s="2">
        <v>111370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111370</v>
      </c>
      <c r="M16" s="13">
        <f t="shared" si="1"/>
        <v>0</v>
      </c>
      <c r="N16" s="14">
        <f t="shared" ref="N16:N18" si="2">L16+M16</f>
        <v>111370</v>
      </c>
      <c r="P16" s="3" t="s">
        <v>13</v>
      </c>
      <c r="Q16" s="2">
        <v>37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37</v>
      </c>
      <c r="AB16" s="13">
        <f t="shared" si="3"/>
        <v>0</v>
      </c>
      <c r="AC16" s="14">
        <f t="shared" ref="AC16:AC18" si="4">AA16+AB16</f>
        <v>37</v>
      </c>
      <c r="AE16" s="3" t="s">
        <v>13</v>
      </c>
      <c r="AF16" s="2">
        <f t="shared" ref="AF16:AF19" si="5">IFERROR(B16/Q16, "N.A.")</f>
        <v>3010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3010</v>
      </c>
      <c r="AQ16" s="13" t="str">
        <f t="shared" si="0"/>
        <v>N.A.</v>
      </c>
      <c r="AR16" s="14">
        <f t="shared" si="0"/>
        <v>3010</v>
      </c>
    </row>
    <row r="17" spans="1:44" ht="15" customHeight="1" thickBot="1" x14ac:dyDescent="0.3">
      <c r="A17" s="3" t="s">
        <v>14</v>
      </c>
      <c r="B17" s="2">
        <v>16087774</v>
      </c>
      <c r="C17" s="2">
        <v>33202707.999999996</v>
      </c>
      <c r="D17" s="2">
        <v>559860</v>
      </c>
      <c r="E17" s="2"/>
      <c r="F17" s="2"/>
      <c r="G17" s="2">
        <v>6449180</v>
      </c>
      <c r="H17" s="2"/>
      <c r="I17" s="2">
        <v>127280</v>
      </c>
      <c r="J17" s="2">
        <v>0</v>
      </c>
      <c r="K17" s="2"/>
      <c r="L17" s="1">
        <f t="shared" si="1"/>
        <v>16647634</v>
      </c>
      <c r="M17" s="13">
        <f t="shared" si="1"/>
        <v>39779168</v>
      </c>
      <c r="N17" s="14">
        <f t="shared" si="2"/>
        <v>56426802</v>
      </c>
      <c r="P17" s="3" t="s">
        <v>14</v>
      </c>
      <c r="Q17" s="2">
        <v>4416</v>
      </c>
      <c r="R17" s="2">
        <v>5400</v>
      </c>
      <c r="S17" s="2">
        <v>434</v>
      </c>
      <c r="T17" s="2">
        <v>0</v>
      </c>
      <c r="U17" s="2">
        <v>0</v>
      </c>
      <c r="V17" s="2">
        <v>545</v>
      </c>
      <c r="W17" s="2">
        <v>0</v>
      </c>
      <c r="X17" s="2">
        <v>37</v>
      </c>
      <c r="Y17" s="2">
        <v>37</v>
      </c>
      <c r="Z17" s="2">
        <v>0</v>
      </c>
      <c r="AA17" s="1">
        <f t="shared" si="3"/>
        <v>4887</v>
      </c>
      <c r="AB17" s="13">
        <f t="shared" si="3"/>
        <v>5982</v>
      </c>
      <c r="AC17" s="14">
        <f t="shared" si="4"/>
        <v>10869</v>
      </c>
      <c r="AE17" s="3" t="s">
        <v>14</v>
      </c>
      <c r="AF17" s="2">
        <f t="shared" si="5"/>
        <v>3643.0647644927535</v>
      </c>
      <c r="AG17" s="2">
        <f t="shared" si="0"/>
        <v>6148.6496296296291</v>
      </c>
      <c r="AH17" s="2">
        <f t="shared" si="0"/>
        <v>1290</v>
      </c>
      <c r="AI17" s="2" t="str">
        <f t="shared" si="0"/>
        <v>N.A.</v>
      </c>
      <c r="AJ17" s="2" t="str">
        <f t="shared" si="0"/>
        <v>N.A.</v>
      </c>
      <c r="AK17" s="2">
        <f t="shared" si="0"/>
        <v>11833.357798165138</v>
      </c>
      <c r="AL17" s="2" t="str">
        <f t="shared" si="0"/>
        <v>N.A.</v>
      </c>
      <c r="AM17" s="2">
        <f t="shared" si="0"/>
        <v>3440</v>
      </c>
      <c r="AN17" s="2">
        <f t="shared" si="0"/>
        <v>0</v>
      </c>
      <c r="AO17" s="2" t="str">
        <f t="shared" si="0"/>
        <v>N.A.</v>
      </c>
      <c r="AP17" s="15">
        <f t="shared" si="0"/>
        <v>3406.5140167792101</v>
      </c>
      <c r="AQ17" s="13">
        <f t="shared" si="0"/>
        <v>6649.8107656302236</v>
      </c>
      <c r="AR17" s="14">
        <f t="shared" si="0"/>
        <v>5191.5357438586807</v>
      </c>
    </row>
    <row r="18" spans="1:44" ht="15" customHeight="1" thickBot="1" x14ac:dyDescent="0.3">
      <c r="A18" s="3" t="s">
        <v>15</v>
      </c>
      <c r="B18" s="2">
        <v>877200</v>
      </c>
      <c r="C18" s="2"/>
      <c r="D18" s="2">
        <v>1806860</v>
      </c>
      <c r="E18" s="2"/>
      <c r="F18" s="2"/>
      <c r="G18" s="2"/>
      <c r="H18" s="2"/>
      <c r="I18" s="2"/>
      <c r="J18" s="2"/>
      <c r="K18" s="2"/>
      <c r="L18" s="1">
        <f t="shared" si="1"/>
        <v>2684060</v>
      </c>
      <c r="M18" s="13">
        <f t="shared" si="1"/>
        <v>0</v>
      </c>
      <c r="N18" s="14">
        <f t="shared" si="2"/>
        <v>2684060</v>
      </c>
      <c r="P18" s="3" t="s">
        <v>15</v>
      </c>
      <c r="Q18" s="2">
        <v>136</v>
      </c>
      <c r="R18" s="2">
        <v>0</v>
      </c>
      <c r="S18" s="2">
        <v>905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1041</v>
      </c>
      <c r="AB18" s="13">
        <f t="shared" si="3"/>
        <v>0</v>
      </c>
      <c r="AC18" s="17">
        <f t="shared" si="4"/>
        <v>1041</v>
      </c>
      <c r="AE18" s="3" t="s">
        <v>15</v>
      </c>
      <c r="AF18" s="2">
        <f t="shared" si="5"/>
        <v>6450</v>
      </c>
      <c r="AG18" s="2" t="str">
        <f t="shared" si="0"/>
        <v>N.A.</v>
      </c>
      <c r="AH18" s="2">
        <f t="shared" si="0"/>
        <v>1996.5303867403316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2578.3477425552355</v>
      </c>
      <c r="AQ18" s="13" t="str">
        <f t="shared" si="0"/>
        <v>N.A.</v>
      </c>
      <c r="AR18" s="14">
        <f t="shared" si="0"/>
        <v>2578.3477425552355</v>
      </c>
    </row>
    <row r="19" spans="1:44" ht="15" customHeight="1" thickBot="1" x14ac:dyDescent="0.3">
      <c r="A19" s="4" t="s">
        <v>16</v>
      </c>
      <c r="B19" s="2">
        <v>20338839.999999996</v>
      </c>
      <c r="C19" s="2">
        <v>33202707.999999996</v>
      </c>
      <c r="D19" s="2">
        <v>6289640.0000000009</v>
      </c>
      <c r="E19" s="2"/>
      <c r="F19" s="2">
        <v>935680</v>
      </c>
      <c r="G19" s="2">
        <v>6449180</v>
      </c>
      <c r="H19" s="2">
        <v>1817266</v>
      </c>
      <c r="I19" s="2">
        <v>127280</v>
      </c>
      <c r="J19" s="2">
        <v>0</v>
      </c>
      <c r="K19" s="2"/>
      <c r="L19" s="1">
        <f t="shared" ref="L19" si="6">B19+D19+F19+H19+J19</f>
        <v>29381425.999999996</v>
      </c>
      <c r="M19" s="13">
        <f t="shared" ref="M19" si="7">C19+E19+G19+I19+K19</f>
        <v>39779168</v>
      </c>
      <c r="N19" s="17">
        <f t="shared" ref="N19" si="8">L19+M19</f>
        <v>69160594</v>
      </c>
      <c r="P19" s="4" t="s">
        <v>16</v>
      </c>
      <c r="Q19" s="2">
        <v>5442</v>
      </c>
      <c r="R19" s="2">
        <v>5400</v>
      </c>
      <c r="S19" s="2">
        <v>2391</v>
      </c>
      <c r="T19" s="2">
        <v>0</v>
      </c>
      <c r="U19" s="2">
        <v>136</v>
      </c>
      <c r="V19" s="2">
        <v>545</v>
      </c>
      <c r="W19" s="2">
        <v>524</v>
      </c>
      <c r="X19" s="2">
        <v>37</v>
      </c>
      <c r="Y19" s="2">
        <v>37</v>
      </c>
      <c r="Z19" s="2">
        <v>0</v>
      </c>
      <c r="AA19" s="1">
        <f t="shared" ref="AA19" si="9">Q19+S19+U19+W19+Y19</f>
        <v>8530</v>
      </c>
      <c r="AB19" s="13">
        <f t="shared" ref="AB19" si="10">R19+T19+V19+X19+Z19</f>
        <v>5982</v>
      </c>
      <c r="AC19" s="14">
        <f t="shared" ref="AC19" si="11">AA19+AB19</f>
        <v>14512</v>
      </c>
      <c r="AE19" s="4" t="s">
        <v>16</v>
      </c>
      <c r="AF19" s="2">
        <f t="shared" si="5"/>
        <v>3737.3833149577354</v>
      </c>
      <c r="AG19" s="2">
        <f t="shared" si="0"/>
        <v>6148.6496296296291</v>
      </c>
      <c r="AH19" s="2">
        <f t="shared" si="0"/>
        <v>2630.5478879130073</v>
      </c>
      <c r="AI19" s="2" t="str">
        <f t="shared" si="0"/>
        <v>N.A.</v>
      </c>
      <c r="AJ19" s="2">
        <f t="shared" si="0"/>
        <v>6880</v>
      </c>
      <c r="AK19" s="2">
        <f t="shared" si="0"/>
        <v>11833.357798165138</v>
      </c>
      <c r="AL19" s="2">
        <f t="shared" si="0"/>
        <v>3468.0648854961833</v>
      </c>
      <c r="AM19" s="2">
        <f t="shared" si="0"/>
        <v>3440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3444.4813599062131</v>
      </c>
      <c r="AQ19" s="13">
        <f t="shared" ref="AQ19" si="13">IFERROR(M19/AB19, "N.A.")</f>
        <v>6649.8107656302236</v>
      </c>
      <c r="AR19" s="14">
        <f t="shared" ref="AR19" si="14">IFERROR(N19/AC19, "N.A.")</f>
        <v>4765.7520672546862</v>
      </c>
    </row>
    <row r="20" spans="1:44" ht="15" customHeight="1" thickBot="1" x14ac:dyDescent="0.3">
      <c r="A20" s="5" t="s">
        <v>0</v>
      </c>
      <c r="B20" s="24">
        <f>B19+C19</f>
        <v>53541547.999999993</v>
      </c>
      <c r="C20" s="26"/>
      <c r="D20" s="24">
        <f>D19+E19</f>
        <v>6289640.0000000009</v>
      </c>
      <c r="E20" s="26"/>
      <c r="F20" s="24">
        <f>F19+G19</f>
        <v>7384860</v>
      </c>
      <c r="G20" s="26"/>
      <c r="H20" s="24">
        <f>H19+I19</f>
        <v>1944546</v>
      </c>
      <c r="I20" s="26"/>
      <c r="J20" s="24">
        <f>J19+K19</f>
        <v>0</v>
      </c>
      <c r="K20" s="26"/>
      <c r="L20" s="24">
        <f>L19+M19</f>
        <v>69160594</v>
      </c>
      <c r="M20" s="25"/>
      <c r="N20" s="18">
        <f>B20+D20+F20+H20+J20</f>
        <v>69160594</v>
      </c>
      <c r="P20" s="5" t="s">
        <v>0</v>
      </c>
      <c r="Q20" s="24">
        <f>Q19+R19</f>
        <v>10842</v>
      </c>
      <c r="R20" s="26"/>
      <c r="S20" s="24">
        <f>S19+T19</f>
        <v>2391</v>
      </c>
      <c r="T20" s="26"/>
      <c r="U20" s="24">
        <f>U19+V19</f>
        <v>681</v>
      </c>
      <c r="V20" s="26"/>
      <c r="W20" s="24">
        <f>W19+X19</f>
        <v>561</v>
      </c>
      <c r="X20" s="26"/>
      <c r="Y20" s="24">
        <f>Y19+Z19</f>
        <v>37</v>
      </c>
      <c r="Z20" s="26"/>
      <c r="AA20" s="24">
        <f>AA19+AB19</f>
        <v>14512</v>
      </c>
      <c r="AB20" s="26"/>
      <c r="AC20" s="19">
        <f>Q20+S20+U20+W20+Y20</f>
        <v>14512</v>
      </c>
      <c r="AE20" s="5" t="s">
        <v>0</v>
      </c>
      <c r="AF20" s="27">
        <f>IFERROR(B20/Q20,"N.A.")</f>
        <v>4938.3460616122484</v>
      </c>
      <c r="AG20" s="28"/>
      <c r="AH20" s="27">
        <f>IFERROR(D20/S20,"N.A.")</f>
        <v>2630.5478879130073</v>
      </c>
      <c r="AI20" s="28"/>
      <c r="AJ20" s="27">
        <f>IFERROR(F20/U20,"N.A.")</f>
        <v>10844.140969162996</v>
      </c>
      <c r="AK20" s="28"/>
      <c r="AL20" s="27">
        <f>IFERROR(H20/W20,"N.A.")</f>
        <v>3466.2139037433153</v>
      </c>
      <c r="AM20" s="28"/>
      <c r="AN20" s="27">
        <f>IFERROR(J20/Y20,"N.A.")</f>
        <v>0</v>
      </c>
      <c r="AO20" s="28"/>
      <c r="AP20" s="27">
        <f>IFERROR(L20/AA20,"N.A.")</f>
        <v>4765.7520672546862</v>
      </c>
      <c r="AQ20" s="28"/>
      <c r="AR20" s="16">
        <f>IFERROR(N20/AC20, "N.A.")</f>
        <v>4765.7520672546862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1379440</v>
      </c>
      <c r="C27" s="2"/>
      <c r="D27" s="2">
        <v>3700920.0000000005</v>
      </c>
      <c r="E27" s="2"/>
      <c r="F27" s="2">
        <v>935680</v>
      </c>
      <c r="G27" s="2"/>
      <c r="H27" s="2">
        <v>1179576</v>
      </c>
      <c r="I27" s="2"/>
      <c r="J27" s="2"/>
      <c r="K27" s="2"/>
      <c r="L27" s="1">
        <f>B27+D27+F27+H27+J27</f>
        <v>7195616</v>
      </c>
      <c r="M27" s="13">
        <f>C27+E27+G27+I27+K27</f>
        <v>0</v>
      </c>
      <c r="N27" s="14">
        <f>L27+M27</f>
        <v>7195616</v>
      </c>
      <c r="P27" s="3" t="s">
        <v>12</v>
      </c>
      <c r="Q27" s="2">
        <v>445</v>
      </c>
      <c r="R27" s="2">
        <v>0</v>
      </c>
      <c r="S27" s="2">
        <v>1015</v>
      </c>
      <c r="T27" s="2">
        <v>0</v>
      </c>
      <c r="U27" s="2">
        <v>136</v>
      </c>
      <c r="V27" s="2">
        <v>0</v>
      </c>
      <c r="W27" s="2">
        <v>351</v>
      </c>
      <c r="X27" s="2">
        <v>0</v>
      </c>
      <c r="Y27" s="2">
        <v>0</v>
      </c>
      <c r="Z27" s="2">
        <v>0</v>
      </c>
      <c r="AA27" s="1">
        <f>Q27+S27+U27+W27+Y27</f>
        <v>1947</v>
      </c>
      <c r="AB27" s="13">
        <f>R27+T27+V27+X27+Z27</f>
        <v>0</v>
      </c>
      <c r="AC27" s="14">
        <f>AA27+AB27</f>
        <v>1947</v>
      </c>
      <c r="AE27" s="3" t="s">
        <v>12</v>
      </c>
      <c r="AF27" s="2">
        <f>IFERROR(B27/Q27, "N.A.")</f>
        <v>3099.8651685393256</v>
      </c>
      <c r="AG27" s="2" t="str">
        <f t="shared" ref="AG27:AR31" si="15">IFERROR(C27/R27, "N.A.")</f>
        <v>N.A.</v>
      </c>
      <c r="AH27" s="2">
        <f t="shared" si="15"/>
        <v>3646.2266009852219</v>
      </c>
      <c r="AI27" s="2" t="str">
        <f t="shared" si="15"/>
        <v>N.A.</v>
      </c>
      <c r="AJ27" s="2">
        <f t="shared" si="15"/>
        <v>6880</v>
      </c>
      <c r="AK27" s="2" t="str">
        <f t="shared" si="15"/>
        <v>N.A.</v>
      </c>
      <c r="AL27" s="2">
        <f t="shared" si="15"/>
        <v>3360.6153846153848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3695.7452491011813</v>
      </c>
      <c r="AQ27" s="13" t="str">
        <f t="shared" si="15"/>
        <v>N.A.</v>
      </c>
      <c r="AR27" s="14">
        <f t="shared" si="15"/>
        <v>3695.7452491011813</v>
      </c>
    </row>
    <row r="28" spans="1:44" ht="15" customHeight="1" thickBot="1" x14ac:dyDescent="0.3">
      <c r="A28" s="3" t="s">
        <v>13</v>
      </c>
      <c r="B28" s="2">
        <v>111370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111370</v>
      </c>
      <c r="M28" s="13">
        <f t="shared" si="16"/>
        <v>0</v>
      </c>
      <c r="N28" s="14">
        <f t="shared" ref="N28:N30" si="17">L28+M28</f>
        <v>111370</v>
      </c>
      <c r="P28" s="3" t="s">
        <v>13</v>
      </c>
      <c r="Q28" s="2">
        <v>37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37</v>
      </c>
      <c r="AB28" s="13">
        <f t="shared" si="18"/>
        <v>0</v>
      </c>
      <c r="AC28" s="14">
        <f t="shared" ref="AC28:AC30" si="19">AA28+AB28</f>
        <v>37</v>
      </c>
      <c r="AE28" s="3" t="s">
        <v>13</v>
      </c>
      <c r="AF28" s="2">
        <f t="shared" ref="AF28:AF31" si="20">IFERROR(B28/Q28, "N.A.")</f>
        <v>3010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3010</v>
      </c>
      <c r="AQ28" s="13" t="str">
        <f t="shared" si="15"/>
        <v>N.A.</v>
      </c>
      <c r="AR28" s="14">
        <f t="shared" si="15"/>
        <v>3010</v>
      </c>
    </row>
    <row r="29" spans="1:44" ht="15" customHeight="1" thickBot="1" x14ac:dyDescent="0.3">
      <c r="A29" s="3" t="s">
        <v>14</v>
      </c>
      <c r="B29" s="2">
        <v>13219963.999999998</v>
      </c>
      <c r="C29" s="2">
        <v>21104908</v>
      </c>
      <c r="D29" s="2"/>
      <c r="E29" s="2"/>
      <c r="F29" s="2"/>
      <c r="G29" s="2">
        <v>4843380</v>
      </c>
      <c r="H29" s="2"/>
      <c r="I29" s="2">
        <v>127280</v>
      </c>
      <c r="J29" s="2"/>
      <c r="K29" s="2"/>
      <c r="L29" s="1">
        <f t="shared" si="16"/>
        <v>13219963.999999998</v>
      </c>
      <c r="M29" s="13">
        <f t="shared" si="16"/>
        <v>26075568</v>
      </c>
      <c r="N29" s="14">
        <f t="shared" si="17"/>
        <v>39295532</v>
      </c>
      <c r="P29" s="3" t="s">
        <v>14</v>
      </c>
      <c r="Q29" s="2">
        <v>3259</v>
      </c>
      <c r="R29" s="2">
        <v>3579</v>
      </c>
      <c r="S29" s="2">
        <v>0</v>
      </c>
      <c r="T29" s="2">
        <v>0</v>
      </c>
      <c r="U29" s="2">
        <v>0</v>
      </c>
      <c r="V29" s="2">
        <v>471</v>
      </c>
      <c r="W29" s="2">
        <v>0</v>
      </c>
      <c r="X29" s="2">
        <v>37</v>
      </c>
      <c r="Y29" s="2">
        <v>0</v>
      </c>
      <c r="Z29" s="2">
        <v>0</v>
      </c>
      <c r="AA29" s="1">
        <f t="shared" si="18"/>
        <v>3259</v>
      </c>
      <c r="AB29" s="13">
        <f t="shared" si="18"/>
        <v>4087</v>
      </c>
      <c r="AC29" s="14">
        <f t="shared" si="19"/>
        <v>7346</v>
      </c>
      <c r="AE29" s="3" t="s">
        <v>14</v>
      </c>
      <c r="AF29" s="2">
        <f t="shared" si="20"/>
        <v>4056.4479901810364</v>
      </c>
      <c r="AG29" s="2">
        <f t="shared" si="15"/>
        <v>5896.8728695166246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10283.184713375796</v>
      </c>
      <c r="AL29" s="2" t="str">
        <f t="shared" si="15"/>
        <v>N.A.</v>
      </c>
      <c r="AM29" s="2">
        <f t="shared" si="15"/>
        <v>3440</v>
      </c>
      <c r="AN29" s="2" t="str">
        <f t="shared" si="15"/>
        <v>N.A.</v>
      </c>
      <c r="AO29" s="2" t="str">
        <f t="shared" si="15"/>
        <v>N.A.</v>
      </c>
      <c r="AP29" s="15">
        <f t="shared" si="15"/>
        <v>4056.4479901810364</v>
      </c>
      <c r="AQ29" s="13">
        <f t="shared" si="15"/>
        <v>6380.1242965500369</v>
      </c>
      <c r="AR29" s="14">
        <f t="shared" si="15"/>
        <v>5349.2420364824393</v>
      </c>
    </row>
    <row r="30" spans="1:44" ht="15" customHeight="1" thickBot="1" x14ac:dyDescent="0.3">
      <c r="A30" s="3" t="s">
        <v>15</v>
      </c>
      <c r="B30" s="2">
        <v>877200</v>
      </c>
      <c r="C30" s="2"/>
      <c r="D30" s="2">
        <v>1806860</v>
      </c>
      <c r="E30" s="2"/>
      <c r="F30" s="2"/>
      <c r="G30" s="2"/>
      <c r="H30" s="2"/>
      <c r="I30" s="2"/>
      <c r="J30" s="2"/>
      <c r="K30" s="2"/>
      <c r="L30" s="1">
        <f t="shared" si="16"/>
        <v>2684060</v>
      </c>
      <c r="M30" s="13">
        <f t="shared" si="16"/>
        <v>0</v>
      </c>
      <c r="N30" s="14">
        <f t="shared" si="17"/>
        <v>2684060</v>
      </c>
      <c r="P30" s="3" t="s">
        <v>15</v>
      </c>
      <c r="Q30" s="2">
        <v>136</v>
      </c>
      <c r="R30" s="2">
        <v>0</v>
      </c>
      <c r="S30" s="2">
        <v>905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1041</v>
      </c>
      <c r="AB30" s="13">
        <f t="shared" si="18"/>
        <v>0</v>
      </c>
      <c r="AC30" s="17">
        <f t="shared" si="19"/>
        <v>1041</v>
      </c>
      <c r="AE30" s="3" t="s">
        <v>15</v>
      </c>
      <c r="AF30" s="2">
        <f t="shared" si="20"/>
        <v>6450</v>
      </c>
      <c r="AG30" s="2" t="str">
        <f t="shared" si="15"/>
        <v>N.A.</v>
      </c>
      <c r="AH30" s="2">
        <f t="shared" si="15"/>
        <v>1996.5303867403316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2578.3477425552355</v>
      </c>
      <c r="AQ30" s="13" t="str">
        <f t="shared" si="15"/>
        <v>N.A.</v>
      </c>
      <c r="AR30" s="14">
        <f t="shared" si="15"/>
        <v>2578.3477425552355</v>
      </c>
    </row>
    <row r="31" spans="1:44" ht="15" customHeight="1" thickBot="1" x14ac:dyDescent="0.3">
      <c r="A31" s="4" t="s">
        <v>16</v>
      </c>
      <c r="B31" s="2">
        <v>15587974.000000002</v>
      </c>
      <c r="C31" s="2">
        <v>21104908</v>
      </c>
      <c r="D31" s="2">
        <v>5507780.0000000009</v>
      </c>
      <c r="E31" s="2"/>
      <c r="F31" s="2">
        <v>935680</v>
      </c>
      <c r="G31" s="2">
        <v>4843380</v>
      </c>
      <c r="H31" s="2">
        <v>1179576</v>
      </c>
      <c r="I31" s="2">
        <v>127280</v>
      </c>
      <c r="J31" s="2"/>
      <c r="K31" s="2"/>
      <c r="L31" s="1">
        <f t="shared" ref="L31" si="21">B31+D31+F31+H31+J31</f>
        <v>23211010.000000004</v>
      </c>
      <c r="M31" s="13">
        <f t="shared" ref="M31" si="22">C31+E31+G31+I31+K31</f>
        <v>26075568</v>
      </c>
      <c r="N31" s="17">
        <f t="shared" ref="N31" si="23">L31+M31</f>
        <v>49286578</v>
      </c>
      <c r="P31" s="4" t="s">
        <v>16</v>
      </c>
      <c r="Q31" s="2">
        <v>3877</v>
      </c>
      <c r="R31" s="2">
        <v>3579</v>
      </c>
      <c r="S31" s="2">
        <v>1920</v>
      </c>
      <c r="T31" s="2">
        <v>0</v>
      </c>
      <c r="U31" s="2">
        <v>136</v>
      </c>
      <c r="V31" s="2">
        <v>471</v>
      </c>
      <c r="W31" s="2">
        <v>351</v>
      </c>
      <c r="X31" s="2">
        <v>37</v>
      </c>
      <c r="Y31" s="2">
        <v>0</v>
      </c>
      <c r="Z31" s="2">
        <v>0</v>
      </c>
      <c r="AA31" s="1">
        <f t="shared" ref="AA31" si="24">Q31+S31+U31+W31+Y31</f>
        <v>6284</v>
      </c>
      <c r="AB31" s="13">
        <f t="shared" ref="AB31" si="25">R31+T31+V31+X31+Z31</f>
        <v>4087</v>
      </c>
      <c r="AC31" s="14">
        <f t="shared" ref="AC31" si="26">AA31+AB31</f>
        <v>10371</v>
      </c>
      <c r="AE31" s="4" t="s">
        <v>16</v>
      </c>
      <c r="AF31" s="2">
        <f t="shared" si="20"/>
        <v>4020.6278050038695</v>
      </c>
      <c r="AG31" s="2">
        <f t="shared" si="15"/>
        <v>5896.8728695166246</v>
      </c>
      <c r="AH31" s="2">
        <f t="shared" si="15"/>
        <v>2868.635416666667</v>
      </c>
      <c r="AI31" s="2" t="str">
        <f t="shared" si="15"/>
        <v>N.A.</v>
      </c>
      <c r="AJ31" s="2">
        <f t="shared" si="15"/>
        <v>6880</v>
      </c>
      <c r="AK31" s="2">
        <f t="shared" si="15"/>
        <v>10283.184713375796</v>
      </c>
      <c r="AL31" s="2">
        <f t="shared" si="15"/>
        <v>3360.6153846153848</v>
      </c>
      <c r="AM31" s="2">
        <f t="shared" si="15"/>
        <v>3440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3693.6680458306819</v>
      </c>
      <c r="AQ31" s="13">
        <f t="shared" ref="AQ31" si="28">IFERROR(M31/AB31, "N.A.")</f>
        <v>6380.1242965500369</v>
      </c>
      <c r="AR31" s="14">
        <f t="shared" ref="AR31" si="29">IFERROR(N31/AC31, "N.A.")</f>
        <v>4752.345771863851</v>
      </c>
    </row>
    <row r="32" spans="1:44" ht="15" customHeight="1" thickBot="1" x14ac:dyDescent="0.3">
      <c r="A32" s="5" t="s">
        <v>0</v>
      </c>
      <c r="B32" s="24">
        <f>B31+C31</f>
        <v>36692882</v>
      </c>
      <c r="C32" s="26"/>
      <c r="D32" s="24">
        <f>D31+E31</f>
        <v>5507780.0000000009</v>
      </c>
      <c r="E32" s="26"/>
      <c r="F32" s="24">
        <f>F31+G31</f>
        <v>5779060</v>
      </c>
      <c r="G32" s="26"/>
      <c r="H32" s="24">
        <f>H31+I31</f>
        <v>1306856</v>
      </c>
      <c r="I32" s="26"/>
      <c r="J32" s="24">
        <f>J31+K31</f>
        <v>0</v>
      </c>
      <c r="K32" s="26"/>
      <c r="L32" s="24">
        <f>L31+M31</f>
        <v>49286578</v>
      </c>
      <c r="M32" s="25"/>
      <c r="N32" s="18">
        <f>B32+D32+F32+H32+J32</f>
        <v>49286578</v>
      </c>
      <c r="P32" s="5" t="s">
        <v>0</v>
      </c>
      <c r="Q32" s="24">
        <f>Q31+R31</f>
        <v>7456</v>
      </c>
      <c r="R32" s="26"/>
      <c r="S32" s="24">
        <f>S31+T31</f>
        <v>1920</v>
      </c>
      <c r="T32" s="26"/>
      <c r="U32" s="24">
        <f>U31+V31</f>
        <v>607</v>
      </c>
      <c r="V32" s="26"/>
      <c r="W32" s="24">
        <f>W31+X31</f>
        <v>388</v>
      </c>
      <c r="X32" s="26"/>
      <c r="Y32" s="24">
        <f>Y31+Z31</f>
        <v>0</v>
      </c>
      <c r="Z32" s="26"/>
      <c r="AA32" s="24">
        <f>AA31+AB31</f>
        <v>10371</v>
      </c>
      <c r="AB32" s="26"/>
      <c r="AC32" s="19">
        <f>Q32+S32+U32+W32+Y32</f>
        <v>10371</v>
      </c>
      <c r="AE32" s="5" t="s">
        <v>0</v>
      </c>
      <c r="AF32" s="27">
        <f>IFERROR(B32/Q32,"N.A.")</f>
        <v>4921.2556330472107</v>
      </c>
      <c r="AG32" s="28"/>
      <c r="AH32" s="27">
        <f>IFERROR(D32/S32,"N.A.")</f>
        <v>2868.635416666667</v>
      </c>
      <c r="AI32" s="28"/>
      <c r="AJ32" s="27">
        <f>IFERROR(F32/U32,"N.A.")</f>
        <v>9520.6919275123564</v>
      </c>
      <c r="AK32" s="28"/>
      <c r="AL32" s="27">
        <f>IFERROR(H32/W32,"N.A.")</f>
        <v>3368.1855670103091</v>
      </c>
      <c r="AM32" s="28"/>
      <c r="AN32" s="27" t="str">
        <f>IFERROR(J32/Y32,"N.A.")</f>
        <v>N.A.</v>
      </c>
      <c r="AO32" s="28"/>
      <c r="AP32" s="27">
        <f>IFERROR(L32/AA32,"N.A.")</f>
        <v>4752.345771863851</v>
      </c>
      <c r="AQ32" s="28"/>
      <c r="AR32" s="16">
        <f>IFERROR(N32/AC32, "N.A.")</f>
        <v>4752.345771863851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1883055.9999999998</v>
      </c>
      <c r="C39" s="2"/>
      <c r="D39" s="2">
        <v>222000</v>
      </c>
      <c r="E39" s="2"/>
      <c r="F39" s="2"/>
      <c r="G39" s="2"/>
      <c r="H39" s="2">
        <v>637690</v>
      </c>
      <c r="I39" s="2"/>
      <c r="J39" s="2"/>
      <c r="K39" s="2"/>
      <c r="L39" s="1">
        <f>B39+D39+F39+H39+J39</f>
        <v>2742746</v>
      </c>
      <c r="M39" s="13">
        <f>C39+E39+G39+I39+K39</f>
        <v>0</v>
      </c>
      <c r="N39" s="14">
        <f>L39+M39</f>
        <v>2742746</v>
      </c>
      <c r="P39" s="3" t="s">
        <v>12</v>
      </c>
      <c r="Q39" s="2">
        <v>408</v>
      </c>
      <c r="R39" s="2">
        <v>0</v>
      </c>
      <c r="S39" s="2">
        <v>37</v>
      </c>
      <c r="T39" s="2">
        <v>0</v>
      </c>
      <c r="U39" s="2">
        <v>0</v>
      </c>
      <c r="V39" s="2">
        <v>0</v>
      </c>
      <c r="W39" s="2">
        <v>173</v>
      </c>
      <c r="X39" s="2">
        <v>0</v>
      </c>
      <c r="Y39" s="2">
        <v>0</v>
      </c>
      <c r="Z39" s="2">
        <v>0</v>
      </c>
      <c r="AA39" s="1">
        <f>Q39+S39+U39+W39+Y39</f>
        <v>618</v>
      </c>
      <c r="AB39" s="13">
        <f>R39+T39+V39+X39+Z39</f>
        <v>0</v>
      </c>
      <c r="AC39" s="14">
        <f>AA39+AB39</f>
        <v>618</v>
      </c>
      <c r="AE39" s="3" t="s">
        <v>12</v>
      </c>
      <c r="AF39" s="2">
        <f>IFERROR(B39/Q39, "N.A.")</f>
        <v>4615.333333333333</v>
      </c>
      <c r="AG39" s="2" t="str">
        <f t="shared" ref="AG39:AR43" si="30">IFERROR(C39/R39, "N.A.")</f>
        <v>N.A.</v>
      </c>
      <c r="AH39" s="2">
        <f t="shared" si="30"/>
        <v>6000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3686.0693641618495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4438.1003236245951</v>
      </c>
      <c r="AQ39" s="13" t="str">
        <f t="shared" si="30"/>
        <v>N.A.</v>
      </c>
      <c r="AR39" s="14">
        <f t="shared" si="30"/>
        <v>4438.1003236245951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2867810</v>
      </c>
      <c r="C41" s="2">
        <v>12097799.999999998</v>
      </c>
      <c r="D41" s="2">
        <v>559860</v>
      </c>
      <c r="E41" s="2"/>
      <c r="F41" s="2"/>
      <c r="G41" s="2">
        <v>1605800</v>
      </c>
      <c r="H41" s="2"/>
      <c r="I41" s="2"/>
      <c r="J41" s="2">
        <v>0</v>
      </c>
      <c r="K41" s="2"/>
      <c r="L41" s="1">
        <f t="shared" si="31"/>
        <v>3427670</v>
      </c>
      <c r="M41" s="13">
        <f t="shared" si="31"/>
        <v>13703599.999999998</v>
      </c>
      <c r="N41" s="14">
        <f t="shared" si="32"/>
        <v>17131270</v>
      </c>
      <c r="P41" s="3" t="s">
        <v>14</v>
      </c>
      <c r="Q41" s="2">
        <v>1157</v>
      </c>
      <c r="R41" s="2">
        <v>1821</v>
      </c>
      <c r="S41" s="2">
        <v>434</v>
      </c>
      <c r="T41" s="2">
        <v>0</v>
      </c>
      <c r="U41" s="2">
        <v>0</v>
      </c>
      <c r="V41" s="2">
        <v>74</v>
      </c>
      <c r="W41" s="2">
        <v>0</v>
      </c>
      <c r="X41" s="2">
        <v>0</v>
      </c>
      <c r="Y41" s="2">
        <v>37</v>
      </c>
      <c r="Z41" s="2">
        <v>0</v>
      </c>
      <c r="AA41" s="1">
        <f t="shared" si="33"/>
        <v>1628</v>
      </c>
      <c r="AB41" s="13">
        <f t="shared" si="33"/>
        <v>1895</v>
      </c>
      <c r="AC41" s="14">
        <f t="shared" si="34"/>
        <v>3523</v>
      </c>
      <c r="AE41" s="3" t="s">
        <v>14</v>
      </c>
      <c r="AF41" s="2">
        <f t="shared" si="35"/>
        <v>2478.6603284356092</v>
      </c>
      <c r="AG41" s="2">
        <f t="shared" si="30"/>
        <v>6643.4925864909383</v>
      </c>
      <c r="AH41" s="2">
        <f t="shared" si="30"/>
        <v>1290</v>
      </c>
      <c r="AI41" s="2" t="str">
        <f t="shared" si="30"/>
        <v>N.A.</v>
      </c>
      <c r="AJ41" s="2" t="str">
        <f t="shared" si="30"/>
        <v>N.A.</v>
      </c>
      <c r="AK41" s="2">
        <f t="shared" si="30"/>
        <v>21700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2105.4484029484029</v>
      </c>
      <c r="AQ41" s="13">
        <f t="shared" si="30"/>
        <v>7231.4511873350912</v>
      </c>
      <c r="AR41" s="14">
        <f t="shared" si="30"/>
        <v>4862.6937269372693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4750866</v>
      </c>
      <c r="C43" s="2">
        <v>12097799.999999998</v>
      </c>
      <c r="D43" s="2">
        <v>781860</v>
      </c>
      <c r="E43" s="2"/>
      <c r="F43" s="2"/>
      <c r="G43" s="2">
        <v>1605800</v>
      </c>
      <c r="H43" s="2">
        <v>637690</v>
      </c>
      <c r="I43" s="2"/>
      <c r="J43" s="2">
        <v>0</v>
      </c>
      <c r="K43" s="2"/>
      <c r="L43" s="1">
        <f t="shared" ref="L43" si="36">B43+D43+F43+H43+J43</f>
        <v>6170416</v>
      </c>
      <c r="M43" s="13">
        <f t="shared" ref="M43" si="37">C43+E43+G43+I43+K43</f>
        <v>13703599.999999998</v>
      </c>
      <c r="N43" s="17">
        <f t="shared" ref="N43" si="38">L43+M43</f>
        <v>19874016</v>
      </c>
      <c r="P43" s="4" t="s">
        <v>16</v>
      </c>
      <c r="Q43" s="2">
        <v>1565</v>
      </c>
      <c r="R43" s="2">
        <v>1821</v>
      </c>
      <c r="S43" s="2">
        <v>471</v>
      </c>
      <c r="T43" s="2">
        <v>0</v>
      </c>
      <c r="U43" s="2">
        <v>0</v>
      </c>
      <c r="V43" s="2">
        <v>74</v>
      </c>
      <c r="W43" s="2">
        <v>173</v>
      </c>
      <c r="X43" s="2">
        <v>0</v>
      </c>
      <c r="Y43" s="2">
        <v>37</v>
      </c>
      <c r="Z43" s="2">
        <v>0</v>
      </c>
      <c r="AA43" s="1">
        <f t="shared" ref="AA43" si="39">Q43+S43+U43+W43+Y43</f>
        <v>2246</v>
      </c>
      <c r="AB43" s="13">
        <f t="shared" ref="AB43" si="40">R43+T43+V43+X43+Z43</f>
        <v>1895</v>
      </c>
      <c r="AC43" s="17">
        <f t="shared" ref="AC43" si="41">AA43+AB43</f>
        <v>4141</v>
      </c>
      <c r="AE43" s="4" t="s">
        <v>16</v>
      </c>
      <c r="AF43" s="2">
        <f t="shared" si="35"/>
        <v>3035.6971246006392</v>
      </c>
      <c r="AG43" s="2">
        <f t="shared" si="30"/>
        <v>6643.4925864909383</v>
      </c>
      <c r="AH43" s="2">
        <f t="shared" si="30"/>
        <v>1660</v>
      </c>
      <c r="AI43" s="2" t="str">
        <f t="shared" si="30"/>
        <v>N.A.</v>
      </c>
      <c r="AJ43" s="2" t="str">
        <f t="shared" si="30"/>
        <v>N.A.</v>
      </c>
      <c r="AK43" s="2">
        <f t="shared" si="30"/>
        <v>21700</v>
      </c>
      <c r="AL43" s="2">
        <f t="shared" si="30"/>
        <v>3686.0693641618495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2747.2911843276938</v>
      </c>
      <c r="AQ43" s="13">
        <f t="shared" ref="AQ43" si="43">IFERROR(M43/AB43, "N.A.")</f>
        <v>7231.4511873350912</v>
      </c>
      <c r="AR43" s="14">
        <f t="shared" ref="AR43" si="44">IFERROR(N43/AC43, "N.A.")</f>
        <v>4799.3276986235205</v>
      </c>
    </row>
    <row r="44" spans="1:44" ht="15" customHeight="1" thickBot="1" x14ac:dyDescent="0.3">
      <c r="A44" s="5" t="s">
        <v>0</v>
      </c>
      <c r="B44" s="24">
        <f>B43+C43</f>
        <v>16848666</v>
      </c>
      <c r="C44" s="26"/>
      <c r="D44" s="24">
        <f>D43+E43</f>
        <v>781860</v>
      </c>
      <c r="E44" s="26"/>
      <c r="F44" s="24">
        <f>F43+G43</f>
        <v>1605800</v>
      </c>
      <c r="G44" s="26"/>
      <c r="H44" s="24">
        <f>H43+I43</f>
        <v>637690</v>
      </c>
      <c r="I44" s="26"/>
      <c r="J44" s="24">
        <f>J43+K43</f>
        <v>0</v>
      </c>
      <c r="K44" s="26"/>
      <c r="L44" s="24">
        <f>L43+M43</f>
        <v>19874016</v>
      </c>
      <c r="M44" s="25"/>
      <c r="N44" s="18">
        <f>B44+D44+F44+H44+J44</f>
        <v>19874016</v>
      </c>
      <c r="P44" s="5" t="s">
        <v>0</v>
      </c>
      <c r="Q44" s="24">
        <f>Q43+R43</f>
        <v>3386</v>
      </c>
      <c r="R44" s="26"/>
      <c r="S44" s="24">
        <f>S43+T43</f>
        <v>471</v>
      </c>
      <c r="T44" s="26"/>
      <c r="U44" s="24">
        <f>U43+V43</f>
        <v>74</v>
      </c>
      <c r="V44" s="26"/>
      <c r="W44" s="24">
        <f>W43+X43</f>
        <v>173</v>
      </c>
      <c r="X44" s="26"/>
      <c r="Y44" s="24">
        <f>Y43+Z43</f>
        <v>37</v>
      </c>
      <c r="Z44" s="26"/>
      <c r="AA44" s="24">
        <f>AA43+AB43</f>
        <v>4141</v>
      </c>
      <c r="AB44" s="25"/>
      <c r="AC44" s="18">
        <f>Q44+S44+U44+W44+Y44</f>
        <v>4141</v>
      </c>
      <c r="AE44" s="5" t="s">
        <v>0</v>
      </c>
      <c r="AF44" s="27">
        <f>IFERROR(B44/Q44,"N.A.")</f>
        <v>4975.9793266391025</v>
      </c>
      <c r="AG44" s="28"/>
      <c r="AH44" s="27">
        <f>IFERROR(D44/S44,"N.A.")</f>
        <v>1660</v>
      </c>
      <c r="AI44" s="28"/>
      <c r="AJ44" s="27">
        <f>IFERROR(F44/U44,"N.A.")</f>
        <v>21700</v>
      </c>
      <c r="AK44" s="28"/>
      <c r="AL44" s="27">
        <f>IFERROR(H44/W44,"N.A.")</f>
        <v>3686.0693641618495</v>
      </c>
      <c r="AM44" s="28"/>
      <c r="AN44" s="27">
        <f>IFERROR(J44/Y44,"N.A.")</f>
        <v>0</v>
      </c>
      <c r="AO44" s="28"/>
      <c r="AP44" s="27">
        <f>IFERROR(L44/AA44,"N.A.")</f>
        <v>4799.3276986235205</v>
      </c>
      <c r="AQ44" s="28"/>
      <c r="AR44" s="16">
        <f>IFERROR(N44/AC44, "N.A.")</f>
        <v>4799.3276986235205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27747916</v>
      </c>
      <c r="C15" s="2"/>
      <c r="D15" s="2">
        <v>12361482</v>
      </c>
      <c r="E15" s="2"/>
      <c r="F15" s="2">
        <v>16468740</v>
      </c>
      <c r="G15" s="2"/>
      <c r="H15" s="2">
        <v>47786420.000000015</v>
      </c>
      <c r="I15" s="2"/>
      <c r="J15" s="2">
        <v>0</v>
      </c>
      <c r="K15" s="2"/>
      <c r="L15" s="1">
        <f>B15+D15+F15+H15+J15</f>
        <v>104364558.00000001</v>
      </c>
      <c r="M15" s="13">
        <f>C15+E15+G15+I15+K15</f>
        <v>0</v>
      </c>
      <c r="N15" s="14">
        <f>L15+M15</f>
        <v>104364558.00000001</v>
      </c>
      <c r="P15" s="3" t="s">
        <v>12</v>
      </c>
      <c r="Q15" s="2">
        <v>8349</v>
      </c>
      <c r="R15" s="2">
        <v>0</v>
      </c>
      <c r="S15" s="2">
        <v>4148</v>
      </c>
      <c r="T15" s="2">
        <v>0</v>
      </c>
      <c r="U15" s="2">
        <v>2649</v>
      </c>
      <c r="V15" s="2">
        <v>0</v>
      </c>
      <c r="W15" s="2">
        <v>18683</v>
      </c>
      <c r="X15" s="2">
        <v>0</v>
      </c>
      <c r="Y15" s="2">
        <v>2825</v>
      </c>
      <c r="Z15" s="2">
        <v>0</v>
      </c>
      <c r="AA15" s="1">
        <f>Q15+S15+U15+W15+Y15</f>
        <v>36654</v>
      </c>
      <c r="AB15" s="13">
        <f>R15+T15+V15+X15+Z15</f>
        <v>0</v>
      </c>
      <c r="AC15" s="14">
        <f>AA15+AB15</f>
        <v>36654</v>
      </c>
      <c r="AE15" s="3" t="s">
        <v>12</v>
      </c>
      <c r="AF15" s="2">
        <f>IFERROR(B15/Q15, "N.A.")</f>
        <v>3323.5017367349383</v>
      </c>
      <c r="AG15" s="2" t="str">
        <f t="shared" ref="AG15:AR19" si="0">IFERROR(C15/R15, "N.A.")</f>
        <v>N.A.</v>
      </c>
      <c r="AH15" s="2">
        <f t="shared" si="0"/>
        <v>2980.1065573770493</v>
      </c>
      <c r="AI15" s="2" t="str">
        <f t="shared" si="0"/>
        <v>N.A.</v>
      </c>
      <c r="AJ15" s="2">
        <f t="shared" si="0"/>
        <v>6216.9648924122312</v>
      </c>
      <c r="AK15" s="2" t="str">
        <f t="shared" si="0"/>
        <v>N.A.</v>
      </c>
      <c r="AL15" s="2">
        <f t="shared" si="0"/>
        <v>2557.7487555531775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2847.2897364544119</v>
      </c>
      <c r="AQ15" s="13" t="str">
        <f t="shared" si="0"/>
        <v>N.A.</v>
      </c>
      <c r="AR15" s="14">
        <f t="shared" si="0"/>
        <v>2847.2897364544119</v>
      </c>
    </row>
    <row r="16" spans="1:44" ht="15" customHeight="1" thickBot="1" x14ac:dyDescent="0.3">
      <c r="A16" s="3" t="s">
        <v>13</v>
      </c>
      <c r="B16" s="2">
        <v>13238281.999999998</v>
      </c>
      <c r="C16" s="2">
        <v>1630999.9999999998</v>
      </c>
      <c r="D16" s="2">
        <v>113520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13351801.999999998</v>
      </c>
      <c r="M16" s="13">
        <f t="shared" si="1"/>
        <v>1630999.9999999998</v>
      </c>
      <c r="N16" s="14">
        <f t="shared" ref="N16:N18" si="2">L16+M16</f>
        <v>14982801.999999998</v>
      </c>
      <c r="P16" s="3" t="s">
        <v>13</v>
      </c>
      <c r="Q16" s="2">
        <v>6648</v>
      </c>
      <c r="R16" s="2">
        <v>505</v>
      </c>
      <c r="S16" s="2">
        <v>132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6780</v>
      </c>
      <c r="AB16" s="13">
        <f t="shared" si="3"/>
        <v>505</v>
      </c>
      <c r="AC16" s="14">
        <f t="shared" ref="AC16:AC18" si="4">AA16+AB16</f>
        <v>7285</v>
      </c>
      <c r="AE16" s="3" t="s">
        <v>13</v>
      </c>
      <c r="AF16" s="2">
        <f t="shared" ref="AF16:AF19" si="5">IFERROR(B16/Q16, "N.A.")</f>
        <v>1991.3179903730443</v>
      </c>
      <c r="AG16" s="2">
        <f t="shared" si="0"/>
        <v>3229.7029702970294</v>
      </c>
      <c r="AH16" s="2">
        <f t="shared" si="0"/>
        <v>860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1969.2923303834805</v>
      </c>
      <c r="AQ16" s="13">
        <f t="shared" si="0"/>
        <v>3229.7029702970294</v>
      </c>
      <c r="AR16" s="14">
        <f t="shared" si="0"/>
        <v>2056.6646533973917</v>
      </c>
    </row>
    <row r="17" spans="1:44" ht="15" customHeight="1" thickBot="1" x14ac:dyDescent="0.3">
      <c r="A17" s="3" t="s">
        <v>14</v>
      </c>
      <c r="B17" s="2">
        <v>87655133.000000045</v>
      </c>
      <c r="C17" s="2">
        <v>432892139</v>
      </c>
      <c r="D17" s="2">
        <v>14698705.000000002</v>
      </c>
      <c r="E17" s="2">
        <v>1577900</v>
      </c>
      <c r="F17" s="2"/>
      <c r="G17" s="2">
        <v>28477400</v>
      </c>
      <c r="H17" s="2"/>
      <c r="I17" s="2">
        <v>5160160</v>
      </c>
      <c r="J17" s="2">
        <v>0</v>
      </c>
      <c r="K17" s="2"/>
      <c r="L17" s="1">
        <f t="shared" si="1"/>
        <v>102353838.00000004</v>
      </c>
      <c r="M17" s="13">
        <f t="shared" si="1"/>
        <v>468107599</v>
      </c>
      <c r="N17" s="14">
        <f t="shared" si="2"/>
        <v>570461437</v>
      </c>
      <c r="P17" s="3" t="s">
        <v>14</v>
      </c>
      <c r="Q17" s="2">
        <v>16700</v>
      </c>
      <c r="R17" s="2">
        <v>62437</v>
      </c>
      <c r="S17" s="2">
        <v>3558</v>
      </c>
      <c r="T17" s="2">
        <v>563</v>
      </c>
      <c r="U17" s="2">
        <v>0</v>
      </c>
      <c r="V17" s="2">
        <v>3378</v>
      </c>
      <c r="W17" s="2">
        <v>0</v>
      </c>
      <c r="X17" s="2">
        <v>1899</v>
      </c>
      <c r="Y17" s="2">
        <v>4246</v>
      </c>
      <c r="Z17" s="2">
        <v>0</v>
      </c>
      <c r="AA17" s="1">
        <f t="shared" si="3"/>
        <v>24504</v>
      </c>
      <c r="AB17" s="13">
        <f t="shared" si="3"/>
        <v>68277</v>
      </c>
      <c r="AC17" s="14">
        <f t="shared" si="4"/>
        <v>92781</v>
      </c>
      <c r="AE17" s="3" t="s">
        <v>14</v>
      </c>
      <c r="AF17" s="2">
        <f t="shared" si="5"/>
        <v>5248.8103592814396</v>
      </c>
      <c r="AG17" s="2">
        <f t="shared" si="0"/>
        <v>6933.262953056681</v>
      </c>
      <c r="AH17" s="2">
        <f t="shared" si="0"/>
        <v>4131.1706014614956</v>
      </c>
      <c r="AI17" s="2">
        <f t="shared" si="0"/>
        <v>2802.6642984014211</v>
      </c>
      <c r="AJ17" s="2" t="str">
        <f t="shared" si="0"/>
        <v>N.A.</v>
      </c>
      <c r="AK17" s="2">
        <f t="shared" si="0"/>
        <v>8430.2545885139134</v>
      </c>
      <c r="AL17" s="2" t="str">
        <f t="shared" si="0"/>
        <v>N.A.</v>
      </c>
      <c r="AM17" s="2">
        <f t="shared" si="0"/>
        <v>2717.3038441284889</v>
      </c>
      <c r="AN17" s="2">
        <f t="shared" si="0"/>
        <v>0</v>
      </c>
      <c r="AO17" s="2" t="str">
        <f t="shared" si="0"/>
        <v>N.A.</v>
      </c>
      <c r="AP17" s="15">
        <f t="shared" si="0"/>
        <v>4177.0257100881508</v>
      </c>
      <c r="AQ17" s="13">
        <f t="shared" si="0"/>
        <v>6856.0071327094047</v>
      </c>
      <c r="AR17" s="14">
        <f t="shared" si="0"/>
        <v>6148.4726075381814</v>
      </c>
    </row>
    <row r="18" spans="1:44" ht="15" customHeight="1" thickBot="1" x14ac:dyDescent="0.3">
      <c r="A18" s="3" t="s">
        <v>15</v>
      </c>
      <c r="B18" s="2">
        <v>8570984</v>
      </c>
      <c r="C18" s="2">
        <v>251120</v>
      </c>
      <c r="D18" s="2">
        <v>8389171</v>
      </c>
      <c r="E18" s="2">
        <v>5543130</v>
      </c>
      <c r="F18" s="2"/>
      <c r="G18" s="2">
        <v>5089345</v>
      </c>
      <c r="H18" s="2">
        <v>4078695.0000000005</v>
      </c>
      <c r="I18" s="2"/>
      <c r="J18" s="2">
        <v>0</v>
      </c>
      <c r="K18" s="2"/>
      <c r="L18" s="1">
        <f t="shared" si="1"/>
        <v>21038850</v>
      </c>
      <c r="M18" s="13">
        <f t="shared" si="1"/>
        <v>10883595</v>
      </c>
      <c r="N18" s="14">
        <f t="shared" si="2"/>
        <v>31922445</v>
      </c>
      <c r="P18" s="3" t="s">
        <v>15</v>
      </c>
      <c r="Q18" s="2">
        <v>3008</v>
      </c>
      <c r="R18" s="2">
        <v>73</v>
      </c>
      <c r="S18" s="2">
        <v>2156</v>
      </c>
      <c r="T18" s="2">
        <v>1514</v>
      </c>
      <c r="U18" s="2">
        <v>0</v>
      </c>
      <c r="V18" s="2">
        <v>1113</v>
      </c>
      <c r="W18" s="2">
        <v>6026</v>
      </c>
      <c r="X18" s="2">
        <v>0</v>
      </c>
      <c r="Y18" s="2">
        <v>2529</v>
      </c>
      <c r="Z18" s="2">
        <v>0</v>
      </c>
      <c r="AA18" s="1">
        <f t="shared" si="3"/>
        <v>13719</v>
      </c>
      <c r="AB18" s="13">
        <f t="shared" si="3"/>
        <v>2700</v>
      </c>
      <c r="AC18" s="17">
        <f t="shared" si="4"/>
        <v>16419</v>
      </c>
      <c r="AE18" s="3" t="s">
        <v>15</v>
      </c>
      <c r="AF18" s="2">
        <f t="shared" si="5"/>
        <v>2849.3962765957449</v>
      </c>
      <c r="AG18" s="2">
        <f t="shared" si="0"/>
        <v>3440</v>
      </c>
      <c r="AH18" s="2">
        <f t="shared" si="0"/>
        <v>3891.0811688311687</v>
      </c>
      <c r="AI18" s="2">
        <f t="shared" si="0"/>
        <v>3661.2483487450463</v>
      </c>
      <c r="AJ18" s="2" t="str">
        <f t="shared" si="0"/>
        <v>N.A.</v>
      </c>
      <c r="AK18" s="2">
        <f t="shared" si="0"/>
        <v>4572.6370170709797</v>
      </c>
      <c r="AL18" s="2">
        <f t="shared" si="0"/>
        <v>676.84948556256234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1533.5556527443691</v>
      </c>
      <c r="AQ18" s="13">
        <f t="shared" si="0"/>
        <v>4030.9611111111112</v>
      </c>
      <c r="AR18" s="14">
        <f t="shared" si="0"/>
        <v>1944.2380778366526</v>
      </c>
    </row>
    <row r="19" spans="1:44" ht="15" customHeight="1" thickBot="1" x14ac:dyDescent="0.3">
      <c r="A19" s="4" t="s">
        <v>16</v>
      </c>
      <c r="B19" s="2">
        <v>137212314.99999991</v>
      </c>
      <c r="C19" s="2">
        <v>434774259.00000006</v>
      </c>
      <c r="D19" s="2">
        <v>35562878.000000007</v>
      </c>
      <c r="E19" s="2">
        <v>7121030</v>
      </c>
      <c r="F19" s="2">
        <v>16468740</v>
      </c>
      <c r="G19" s="2">
        <v>33566745</v>
      </c>
      <c r="H19" s="2">
        <v>51865115.00000003</v>
      </c>
      <c r="I19" s="2">
        <v>5160160</v>
      </c>
      <c r="J19" s="2">
        <v>0</v>
      </c>
      <c r="K19" s="2"/>
      <c r="L19" s="1">
        <f t="shared" ref="L19" si="6">B19+D19+F19+H19+J19</f>
        <v>241109047.99999994</v>
      </c>
      <c r="M19" s="13">
        <f t="shared" ref="M19" si="7">C19+E19+G19+I19+K19</f>
        <v>480622194.00000006</v>
      </c>
      <c r="N19" s="17">
        <f t="shared" ref="N19" si="8">L19+M19</f>
        <v>721731242</v>
      </c>
      <c r="P19" s="4" t="s">
        <v>16</v>
      </c>
      <c r="Q19" s="2">
        <v>34705</v>
      </c>
      <c r="R19" s="2">
        <v>63015</v>
      </c>
      <c r="S19" s="2">
        <v>9994</v>
      </c>
      <c r="T19" s="2">
        <v>2077</v>
      </c>
      <c r="U19" s="2">
        <v>2649</v>
      </c>
      <c r="V19" s="2">
        <v>4491</v>
      </c>
      <c r="W19" s="2">
        <v>24709</v>
      </c>
      <c r="X19" s="2">
        <v>1899</v>
      </c>
      <c r="Y19" s="2">
        <v>9600</v>
      </c>
      <c r="Z19" s="2">
        <v>0</v>
      </c>
      <c r="AA19" s="1">
        <f t="shared" ref="AA19" si="9">Q19+S19+U19+W19+Y19</f>
        <v>81657</v>
      </c>
      <c r="AB19" s="13">
        <f t="shared" ref="AB19" si="10">R19+T19+V19+X19+Z19</f>
        <v>71482</v>
      </c>
      <c r="AC19" s="14">
        <f t="shared" ref="AC19" si="11">AA19+AB19</f>
        <v>153139</v>
      </c>
      <c r="AE19" s="4" t="s">
        <v>16</v>
      </c>
      <c r="AF19" s="2">
        <f t="shared" si="5"/>
        <v>3953.6756951447892</v>
      </c>
      <c r="AG19" s="2">
        <f t="shared" si="0"/>
        <v>6899.5359676267562</v>
      </c>
      <c r="AH19" s="2">
        <f t="shared" si="0"/>
        <v>3558.4228537122281</v>
      </c>
      <c r="AI19" s="2">
        <f t="shared" si="0"/>
        <v>3428.5170919595571</v>
      </c>
      <c r="AJ19" s="2">
        <f t="shared" si="0"/>
        <v>6216.9648924122312</v>
      </c>
      <c r="AK19" s="2">
        <f t="shared" si="0"/>
        <v>7474.2251169004676</v>
      </c>
      <c r="AL19" s="2">
        <f t="shared" si="0"/>
        <v>2099.0373952810728</v>
      </c>
      <c r="AM19" s="2">
        <f t="shared" si="0"/>
        <v>2717.3038441284889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2952.7051936759854</v>
      </c>
      <c r="AQ19" s="13">
        <f t="shared" ref="AQ19" si="13">IFERROR(M19/AB19, "N.A.")</f>
        <v>6723.6814023110719</v>
      </c>
      <c r="AR19" s="14">
        <f t="shared" ref="AR19" si="14">IFERROR(N19/AC19, "N.A.")</f>
        <v>4712.9159913542599</v>
      </c>
    </row>
    <row r="20" spans="1:44" ht="15" customHeight="1" thickBot="1" x14ac:dyDescent="0.3">
      <c r="A20" s="5" t="s">
        <v>0</v>
      </c>
      <c r="B20" s="24">
        <f>B19+C19</f>
        <v>571986574</v>
      </c>
      <c r="C20" s="26"/>
      <c r="D20" s="24">
        <f>D19+E19</f>
        <v>42683908.000000007</v>
      </c>
      <c r="E20" s="26"/>
      <c r="F20" s="24">
        <f>F19+G19</f>
        <v>50035485</v>
      </c>
      <c r="G20" s="26"/>
      <c r="H20" s="24">
        <f>H19+I19</f>
        <v>57025275.00000003</v>
      </c>
      <c r="I20" s="26"/>
      <c r="J20" s="24">
        <f>J19+K19</f>
        <v>0</v>
      </c>
      <c r="K20" s="26"/>
      <c r="L20" s="24">
        <f>L19+M19</f>
        <v>721731242</v>
      </c>
      <c r="M20" s="25"/>
      <c r="N20" s="18">
        <f>B20+D20+F20+H20+J20</f>
        <v>721731242</v>
      </c>
      <c r="P20" s="5" t="s">
        <v>0</v>
      </c>
      <c r="Q20" s="24">
        <f>Q19+R19</f>
        <v>97720</v>
      </c>
      <c r="R20" s="26"/>
      <c r="S20" s="24">
        <f>S19+T19</f>
        <v>12071</v>
      </c>
      <c r="T20" s="26"/>
      <c r="U20" s="24">
        <f>U19+V19</f>
        <v>7140</v>
      </c>
      <c r="V20" s="26"/>
      <c r="W20" s="24">
        <f>W19+X19</f>
        <v>26608</v>
      </c>
      <c r="X20" s="26"/>
      <c r="Y20" s="24">
        <f>Y19+Z19</f>
        <v>9600</v>
      </c>
      <c r="Z20" s="26"/>
      <c r="AA20" s="24">
        <f>AA19+AB19</f>
        <v>153139</v>
      </c>
      <c r="AB20" s="26"/>
      <c r="AC20" s="19">
        <f>Q20+S20+U20+W20+Y20</f>
        <v>153139</v>
      </c>
      <c r="AE20" s="5" t="s">
        <v>0</v>
      </c>
      <c r="AF20" s="27">
        <f>IFERROR(B20/Q20,"N.A.")</f>
        <v>5853.3214695047072</v>
      </c>
      <c r="AG20" s="28"/>
      <c r="AH20" s="27">
        <f>IFERROR(D20/S20,"N.A.")</f>
        <v>3536.070582387541</v>
      </c>
      <c r="AI20" s="28"/>
      <c r="AJ20" s="27">
        <f>IFERROR(F20/U20,"N.A.")</f>
        <v>7007.7710084033615</v>
      </c>
      <c r="AK20" s="28"/>
      <c r="AL20" s="27">
        <f>IFERROR(H20/W20,"N.A.")</f>
        <v>2143.1627705953106</v>
      </c>
      <c r="AM20" s="28"/>
      <c r="AN20" s="27">
        <f>IFERROR(J20/Y20,"N.A.")</f>
        <v>0</v>
      </c>
      <c r="AO20" s="28"/>
      <c r="AP20" s="27">
        <f>IFERROR(L20/AA20,"N.A.")</f>
        <v>4712.9159913542599</v>
      </c>
      <c r="AQ20" s="28"/>
      <c r="AR20" s="16">
        <f>IFERROR(N20/AC20, "N.A.")</f>
        <v>4712.9159913542599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19096230</v>
      </c>
      <c r="C27" s="2"/>
      <c r="D27" s="2">
        <v>11800332</v>
      </c>
      <c r="E27" s="2"/>
      <c r="F27" s="2">
        <v>15468989.999999996</v>
      </c>
      <c r="G27" s="2"/>
      <c r="H27" s="2">
        <v>32695218</v>
      </c>
      <c r="I27" s="2"/>
      <c r="J27" s="2">
        <v>0</v>
      </c>
      <c r="K27" s="2"/>
      <c r="L27" s="1">
        <f>B27+D27+F27+H27+J27</f>
        <v>79060770</v>
      </c>
      <c r="M27" s="13">
        <f>C27+E27+G27+I27+K27</f>
        <v>0</v>
      </c>
      <c r="N27" s="14">
        <f>L27+M27</f>
        <v>79060770</v>
      </c>
      <c r="P27" s="3" t="s">
        <v>12</v>
      </c>
      <c r="Q27" s="2">
        <v>5742</v>
      </c>
      <c r="R27" s="2">
        <v>0</v>
      </c>
      <c r="S27" s="2">
        <v>3887</v>
      </c>
      <c r="T27" s="2">
        <v>0</v>
      </c>
      <c r="U27" s="2">
        <v>2348</v>
      </c>
      <c r="V27" s="2">
        <v>0</v>
      </c>
      <c r="W27" s="2">
        <v>7575</v>
      </c>
      <c r="X27" s="2">
        <v>0</v>
      </c>
      <c r="Y27" s="2">
        <v>1297</v>
      </c>
      <c r="Z27" s="2">
        <v>0</v>
      </c>
      <c r="AA27" s="1">
        <f>Q27+S27+U27+W27+Y27</f>
        <v>20849</v>
      </c>
      <c r="AB27" s="13">
        <f>R27+T27+V27+X27+Z27</f>
        <v>0</v>
      </c>
      <c r="AC27" s="14">
        <f>AA27+AB27</f>
        <v>20849</v>
      </c>
      <c r="AE27" s="3" t="s">
        <v>12</v>
      </c>
      <c r="AF27" s="2">
        <f>IFERROR(B27/Q27, "N.A.")</f>
        <v>3325.7105538140022</v>
      </c>
      <c r="AG27" s="2" t="str">
        <f t="shared" ref="AG27:AR31" si="15">IFERROR(C27/R27, "N.A.")</f>
        <v>N.A.</v>
      </c>
      <c r="AH27" s="2">
        <f t="shared" si="15"/>
        <v>3035.8456393105221</v>
      </c>
      <c r="AI27" s="2" t="str">
        <f t="shared" si="15"/>
        <v>N.A.</v>
      </c>
      <c r="AJ27" s="2">
        <f t="shared" si="15"/>
        <v>6588.1558773424176</v>
      </c>
      <c r="AK27" s="2" t="str">
        <f t="shared" si="15"/>
        <v>N.A.</v>
      </c>
      <c r="AL27" s="2">
        <f t="shared" si="15"/>
        <v>4316.2003960396041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3792.0653268741908</v>
      </c>
      <c r="AQ27" s="13" t="str">
        <f t="shared" si="15"/>
        <v>N.A.</v>
      </c>
      <c r="AR27" s="14">
        <f t="shared" si="15"/>
        <v>3792.0653268741908</v>
      </c>
    </row>
    <row r="28" spans="1:44" ht="15" customHeight="1" thickBot="1" x14ac:dyDescent="0.3">
      <c r="A28" s="3" t="s">
        <v>13</v>
      </c>
      <c r="B28" s="2"/>
      <c r="C28" s="2">
        <v>470000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470000</v>
      </c>
      <c r="N28" s="14">
        <f t="shared" ref="N28:N30" si="17">L28+M28</f>
        <v>470000</v>
      </c>
      <c r="P28" s="3" t="s">
        <v>13</v>
      </c>
      <c r="Q28" s="2">
        <v>0</v>
      </c>
      <c r="R28" s="2">
        <v>235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235</v>
      </c>
      <c r="AC28" s="14">
        <f t="shared" ref="AC28:AC30" si="19">AA28+AB28</f>
        <v>235</v>
      </c>
      <c r="AE28" s="3" t="s">
        <v>13</v>
      </c>
      <c r="AF28" s="2" t="str">
        <f t="shared" ref="AF28:AF31" si="20">IFERROR(B28/Q28, "N.A.")</f>
        <v>N.A.</v>
      </c>
      <c r="AG28" s="2">
        <f t="shared" si="15"/>
        <v>2000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>
        <f t="shared" si="15"/>
        <v>2000</v>
      </c>
      <c r="AR28" s="14">
        <f t="shared" si="15"/>
        <v>2000</v>
      </c>
    </row>
    <row r="29" spans="1:44" ht="15" customHeight="1" thickBot="1" x14ac:dyDescent="0.3">
      <c r="A29" s="3" t="s">
        <v>14</v>
      </c>
      <c r="B29" s="2">
        <v>64279567.999999985</v>
      </c>
      <c r="C29" s="2">
        <v>277306945</v>
      </c>
      <c r="D29" s="2">
        <v>7472950.0000000009</v>
      </c>
      <c r="E29" s="2">
        <v>1577900</v>
      </c>
      <c r="F29" s="2"/>
      <c r="G29" s="2">
        <v>15855000.000000002</v>
      </c>
      <c r="H29" s="2"/>
      <c r="I29" s="2">
        <v>4318500.0000000009</v>
      </c>
      <c r="J29" s="2">
        <v>0</v>
      </c>
      <c r="K29" s="2"/>
      <c r="L29" s="1">
        <f t="shared" si="16"/>
        <v>71752517.999999985</v>
      </c>
      <c r="M29" s="13">
        <f t="shared" si="16"/>
        <v>299058345</v>
      </c>
      <c r="N29" s="14">
        <f t="shared" si="17"/>
        <v>370810863</v>
      </c>
      <c r="P29" s="3" t="s">
        <v>14</v>
      </c>
      <c r="Q29" s="2">
        <v>8514</v>
      </c>
      <c r="R29" s="2">
        <v>39201</v>
      </c>
      <c r="S29" s="2">
        <v>2213</v>
      </c>
      <c r="T29" s="2">
        <v>563</v>
      </c>
      <c r="U29" s="2">
        <v>0</v>
      </c>
      <c r="V29" s="2">
        <v>2143</v>
      </c>
      <c r="W29" s="2">
        <v>0</v>
      </c>
      <c r="X29" s="2">
        <v>1223</v>
      </c>
      <c r="Y29" s="2">
        <v>1678</v>
      </c>
      <c r="Z29" s="2">
        <v>0</v>
      </c>
      <c r="AA29" s="1">
        <f t="shared" si="18"/>
        <v>12405</v>
      </c>
      <c r="AB29" s="13">
        <f t="shared" si="18"/>
        <v>43130</v>
      </c>
      <c r="AC29" s="14">
        <f t="shared" si="19"/>
        <v>55535</v>
      </c>
      <c r="AE29" s="3" t="s">
        <v>14</v>
      </c>
      <c r="AF29" s="2">
        <f t="shared" si="20"/>
        <v>7549.8670425182036</v>
      </c>
      <c r="AG29" s="2">
        <f t="shared" si="15"/>
        <v>7073.976301624959</v>
      </c>
      <c r="AH29" s="2">
        <f t="shared" si="15"/>
        <v>3376.8413917758703</v>
      </c>
      <c r="AI29" s="2">
        <f t="shared" si="15"/>
        <v>2802.6642984014211</v>
      </c>
      <c r="AJ29" s="2" t="str">
        <f t="shared" si="15"/>
        <v>N.A.</v>
      </c>
      <c r="AK29" s="2">
        <f t="shared" si="15"/>
        <v>7398.5067662155861</v>
      </c>
      <c r="AL29" s="2" t="str">
        <f t="shared" si="15"/>
        <v>N.A.</v>
      </c>
      <c r="AM29" s="2">
        <f t="shared" si="15"/>
        <v>3531.0711365494694</v>
      </c>
      <c r="AN29" s="2">
        <f t="shared" si="15"/>
        <v>0</v>
      </c>
      <c r="AO29" s="2" t="str">
        <f t="shared" si="15"/>
        <v>N.A.</v>
      </c>
      <c r="AP29" s="15">
        <f t="shared" si="15"/>
        <v>5784.1610640870604</v>
      </c>
      <c r="AQ29" s="13">
        <f t="shared" si="15"/>
        <v>6933.8823324831901</v>
      </c>
      <c r="AR29" s="14">
        <f t="shared" si="15"/>
        <v>6677.0660484379223</v>
      </c>
    </row>
    <row r="30" spans="1:44" ht="15" customHeight="1" thickBot="1" x14ac:dyDescent="0.3">
      <c r="A30" s="3" t="s">
        <v>15</v>
      </c>
      <c r="B30" s="2">
        <v>8570984</v>
      </c>
      <c r="C30" s="2">
        <v>251120</v>
      </c>
      <c r="D30" s="2">
        <v>8389171</v>
      </c>
      <c r="E30" s="2">
        <v>5543130</v>
      </c>
      <c r="F30" s="2"/>
      <c r="G30" s="2">
        <v>5089345</v>
      </c>
      <c r="H30" s="2">
        <v>3847323</v>
      </c>
      <c r="I30" s="2"/>
      <c r="J30" s="2">
        <v>0</v>
      </c>
      <c r="K30" s="2"/>
      <c r="L30" s="1">
        <f t="shared" si="16"/>
        <v>20807478</v>
      </c>
      <c r="M30" s="13">
        <f t="shared" si="16"/>
        <v>10883595</v>
      </c>
      <c r="N30" s="14">
        <f t="shared" si="17"/>
        <v>31691073</v>
      </c>
      <c r="P30" s="3" t="s">
        <v>15</v>
      </c>
      <c r="Q30" s="2">
        <v>3008</v>
      </c>
      <c r="R30" s="2">
        <v>73</v>
      </c>
      <c r="S30" s="2">
        <v>2156</v>
      </c>
      <c r="T30" s="2">
        <v>1514</v>
      </c>
      <c r="U30" s="2">
        <v>0</v>
      </c>
      <c r="V30" s="2">
        <v>1113</v>
      </c>
      <c r="W30" s="2">
        <v>5730</v>
      </c>
      <c r="X30" s="2">
        <v>0</v>
      </c>
      <c r="Y30" s="2">
        <v>1522</v>
      </c>
      <c r="Z30" s="2">
        <v>0</v>
      </c>
      <c r="AA30" s="1">
        <f t="shared" si="18"/>
        <v>12416</v>
      </c>
      <c r="AB30" s="13">
        <f t="shared" si="18"/>
        <v>2700</v>
      </c>
      <c r="AC30" s="17">
        <f t="shared" si="19"/>
        <v>15116</v>
      </c>
      <c r="AE30" s="3" t="s">
        <v>15</v>
      </c>
      <c r="AF30" s="2">
        <f t="shared" si="20"/>
        <v>2849.3962765957449</v>
      </c>
      <c r="AG30" s="2">
        <f t="shared" si="15"/>
        <v>3440</v>
      </c>
      <c r="AH30" s="2">
        <f t="shared" si="15"/>
        <v>3891.0811688311687</v>
      </c>
      <c r="AI30" s="2">
        <f t="shared" si="15"/>
        <v>3661.2483487450463</v>
      </c>
      <c r="AJ30" s="2" t="str">
        <f t="shared" si="15"/>
        <v>N.A.</v>
      </c>
      <c r="AK30" s="2">
        <f t="shared" si="15"/>
        <v>4572.6370170709797</v>
      </c>
      <c r="AL30" s="2">
        <f t="shared" si="15"/>
        <v>671.43507853403139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1675.8600193298969</v>
      </c>
      <c r="AQ30" s="13">
        <f t="shared" si="15"/>
        <v>4030.9611111111112</v>
      </c>
      <c r="AR30" s="14">
        <f t="shared" si="15"/>
        <v>2096.5250727705743</v>
      </c>
    </row>
    <row r="31" spans="1:44" ht="15" customHeight="1" thickBot="1" x14ac:dyDescent="0.3">
      <c r="A31" s="4" t="s">
        <v>16</v>
      </c>
      <c r="B31" s="2">
        <v>91946782.00000003</v>
      </c>
      <c r="C31" s="2">
        <v>278028064.99999994</v>
      </c>
      <c r="D31" s="2">
        <v>27662453</v>
      </c>
      <c r="E31" s="2">
        <v>7121030</v>
      </c>
      <c r="F31" s="2">
        <v>15468989.999999996</v>
      </c>
      <c r="G31" s="2">
        <v>20944344.999999996</v>
      </c>
      <c r="H31" s="2">
        <v>36542541</v>
      </c>
      <c r="I31" s="2">
        <v>4318500.0000000009</v>
      </c>
      <c r="J31" s="2">
        <v>0</v>
      </c>
      <c r="K31" s="2"/>
      <c r="L31" s="1">
        <f t="shared" ref="L31" si="21">B31+D31+F31+H31+J31</f>
        <v>171620766.00000003</v>
      </c>
      <c r="M31" s="13">
        <f t="shared" ref="M31" si="22">C31+E31+G31+I31+K31</f>
        <v>310411939.99999994</v>
      </c>
      <c r="N31" s="17">
        <f t="shared" ref="N31" si="23">L31+M31</f>
        <v>482032706</v>
      </c>
      <c r="P31" s="4" t="s">
        <v>16</v>
      </c>
      <c r="Q31" s="2">
        <v>17264</v>
      </c>
      <c r="R31" s="2">
        <v>39509</v>
      </c>
      <c r="S31" s="2">
        <v>8256</v>
      </c>
      <c r="T31" s="2">
        <v>2077</v>
      </c>
      <c r="U31" s="2">
        <v>2348</v>
      </c>
      <c r="V31" s="2">
        <v>3256</v>
      </c>
      <c r="W31" s="2">
        <v>13305</v>
      </c>
      <c r="X31" s="2">
        <v>1223</v>
      </c>
      <c r="Y31" s="2">
        <v>4497</v>
      </c>
      <c r="Z31" s="2">
        <v>0</v>
      </c>
      <c r="AA31" s="1">
        <f t="shared" ref="AA31" si="24">Q31+S31+U31+W31+Y31</f>
        <v>45670</v>
      </c>
      <c r="AB31" s="13">
        <f t="shared" ref="AB31" si="25">R31+T31+V31+X31+Z31</f>
        <v>46065</v>
      </c>
      <c r="AC31" s="14">
        <f t="shared" ref="AC31" si="26">AA31+AB31</f>
        <v>91735</v>
      </c>
      <c r="AE31" s="4" t="s">
        <v>16</v>
      </c>
      <c r="AF31" s="2">
        <f t="shared" si="20"/>
        <v>5325.9257414272488</v>
      </c>
      <c r="AG31" s="2">
        <f t="shared" si="15"/>
        <v>7037.0818041458897</v>
      </c>
      <c r="AH31" s="2">
        <f t="shared" si="15"/>
        <v>3350.5878149224804</v>
      </c>
      <c r="AI31" s="2">
        <f t="shared" si="15"/>
        <v>3428.5170919595571</v>
      </c>
      <c r="AJ31" s="2">
        <f t="shared" si="15"/>
        <v>6588.1558773424176</v>
      </c>
      <c r="AK31" s="2">
        <f t="shared" si="15"/>
        <v>6432.5383906633897</v>
      </c>
      <c r="AL31" s="2">
        <f t="shared" si="15"/>
        <v>2746.5269447576097</v>
      </c>
      <c r="AM31" s="2">
        <f t="shared" si="15"/>
        <v>3531.0711365494694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3757.8446682723898</v>
      </c>
      <c r="AQ31" s="13">
        <f t="shared" ref="AQ31" si="28">IFERROR(M31/AB31, "N.A.")</f>
        <v>6738.5637685878637</v>
      </c>
      <c r="AR31" s="14">
        <f t="shared" ref="AR31" si="29">IFERROR(N31/AC31, "N.A.")</f>
        <v>5254.6215294053527</v>
      </c>
    </row>
    <row r="32" spans="1:44" ht="15" customHeight="1" thickBot="1" x14ac:dyDescent="0.3">
      <c r="A32" s="5" t="s">
        <v>0</v>
      </c>
      <c r="B32" s="24">
        <f>B31+C31</f>
        <v>369974847</v>
      </c>
      <c r="C32" s="26"/>
      <c r="D32" s="24">
        <f>D31+E31</f>
        <v>34783483</v>
      </c>
      <c r="E32" s="26"/>
      <c r="F32" s="24">
        <f>F31+G31</f>
        <v>36413334.999999993</v>
      </c>
      <c r="G32" s="26"/>
      <c r="H32" s="24">
        <f>H31+I31</f>
        <v>40861041</v>
      </c>
      <c r="I32" s="26"/>
      <c r="J32" s="24">
        <f>J31+K31</f>
        <v>0</v>
      </c>
      <c r="K32" s="26"/>
      <c r="L32" s="24">
        <f>L31+M31</f>
        <v>482032706</v>
      </c>
      <c r="M32" s="25"/>
      <c r="N32" s="18">
        <f>B32+D32+F32+H32+J32</f>
        <v>482032706</v>
      </c>
      <c r="P32" s="5" t="s">
        <v>0</v>
      </c>
      <c r="Q32" s="24">
        <f>Q31+R31</f>
        <v>56773</v>
      </c>
      <c r="R32" s="26"/>
      <c r="S32" s="24">
        <f>S31+T31</f>
        <v>10333</v>
      </c>
      <c r="T32" s="26"/>
      <c r="U32" s="24">
        <f>U31+V31</f>
        <v>5604</v>
      </c>
      <c r="V32" s="26"/>
      <c r="W32" s="24">
        <f>W31+X31</f>
        <v>14528</v>
      </c>
      <c r="X32" s="26"/>
      <c r="Y32" s="24">
        <f>Y31+Z31</f>
        <v>4497</v>
      </c>
      <c r="Z32" s="26"/>
      <c r="AA32" s="24">
        <f>AA31+AB31</f>
        <v>91735</v>
      </c>
      <c r="AB32" s="26"/>
      <c r="AC32" s="19">
        <f>Q32+S32+U32+W32+Y32</f>
        <v>91735</v>
      </c>
      <c r="AE32" s="5" t="s">
        <v>0</v>
      </c>
      <c r="AF32" s="27">
        <f>IFERROR(B32/Q32,"N.A.")</f>
        <v>6516.7394183855004</v>
      </c>
      <c r="AG32" s="28"/>
      <c r="AH32" s="27">
        <f>IFERROR(D32/S32,"N.A.")</f>
        <v>3366.2521049066099</v>
      </c>
      <c r="AI32" s="28"/>
      <c r="AJ32" s="27">
        <f>IFERROR(F32/U32,"N.A.")</f>
        <v>6497.7400071377579</v>
      </c>
      <c r="AK32" s="28"/>
      <c r="AL32" s="27">
        <f>IFERROR(H32/W32,"N.A.")</f>
        <v>2812.5716547356828</v>
      </c>
      <c r="AM32" s="28"/>
      <c r="AN32" s="27">
        <f>IFERROR(J32/Y32,"N.A.")</f>
        <v>0</v>
      </c>
      <c r="AO32" s="28"/>
      <c r="AP32" s="27">
        <f>IFERROR(L32/AA32,"N.A.")</f>
        <v>5254.6215294053527</v>
      </c>
      <c r="AQ32" s="28"/>
      <c r="AR32" s="16">
        <f>IFERROR(N32/AC32, "N.A.")</f>
        <v>5254.6215294053527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8651686</v>
      </c>
      <c r="C39" s="2"/>
      <c r="D39" s="2">
        <v>561150</v>
      </c>
      <c r="E39" s="2"/>
      <c r="F39" s="2">
        <v>999750</v>
      </c>
      <c r="G39" s="2"/>
      <c r="H39" s="2">
        <v>15091202</v>
      </c>
      <c r="I39" s="2"/>
      <c r="J39" s="2">
        <v>0</v>
      </c>
      <c r="K39" s="2"/>
      <c r="L39" s="1">
        <f>B39+D39+F39+H39+J39</f>
        <v>25303788</v>
      </c>
      <c r="M39" s="13">
        <f>C39+E39+G39+I39+K39</f>
        <v>0</v>
      </c>
      <c r="N39" s="14">
        <f>L39+M39</f>
        <v>25303788</v>
      </c>
      <c r="P39" s="3" t="s">
        <v>12</v>
      </c>
      <c r="Q39" s="2">
        <v>2607</v>
      </c>
      <c r="R39" s="2">
        <v>0</v>
      </c>
      <c r="S39" s="2">
        <v>261</v>
      </c>
      <c r="T39" s="2">
        <v>0</v>
      </c>
      <c r="U39" s="2">
        <v>301</v>
      </c>
      <c r="V39" s="2">
        <v>0</v>
      </c>
      <c r="W39" s="2">
        <v>11108</v>
      </c>
      <c r="X39" s="2">
        <v>0</v>
      </c>
      <c r="Y39" s="2">
        <v>1528</v>
      </c>
      <c r="Z39" s="2">
        <v>0</v>
      </c>
      <c r="AA39" s="1">
        <f>Q39+S39+U39+W39+Y39</f>
        <v>15805</v>
      </c>
      <c r="AB39" s="13">
        <f>R39+T39+V39+X39+Z39</f>
        <v>0</v>
      </c>
      <c r="AC39" s="14">
        <f>AA39+AB39</f>
        <v>15805</v>
      </c>
      <c r="AE39" s="3" t="s">
        <v>12</v>
      </c>
      <c r="AF39" s="2">
        <f>IFERROR(B39/Q39, "N.A.")</f>
        <v>3318.6367472190259</v>
      </c>
      <c r="AG39" s="2" t="str">
        <f t="shared" ref="AG39:AR43" si="30">IFERROR(C39/R39, "N.A.")</f>
        <v>N.A.</v>
      </c>
      <c r="AH39" s="2">
        <f t="shared" si="30"/>
        <v>2150</v>
      </c>
      <c r="AI39" s="2" t="str">
        <f t="shared" si="30"/>
        <v>N.A.</v>
      </c>
      <c r="AJ39" s="2">
        <f t="shared" si="30"/>
        <v>3321.4285714285716</v>
      </c>
      <c r="AK39" s="2" t="str">
        <f t="shared" si="30"/>
        <v>N.A.</v>
      </c>
      <c r="AL39" s="2">
        <f t="shared" si="30"/>
        <v>1358.5885848037451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1600.9989243910154</v>
      </c>
      <c r="AQ39" s="13" t="str">
        <f t="shared" si="30"/>
        <v>N.A.</v>
      </c>
      <c r="AR39" s="14">
        <f t="shared" si="30"/>
        <v>1600.9989243910154</v>
      </c>
    </row>
    <row r="40" spans="1:44" ht="15" customHeight="1" thickBot="1" x14ac:dyDescent="0.3">
      <c r="A40" s="3" t="s">
        <v>13</v>
      </c>
      <c r="B40" s="2">
        <v>13238281.999999998</v>
      </c>
      <c r="C40" s="2">
        <v>1161000</v>
      </c>
      <c r="D40" s="2">
        <v>113520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13351801.999999998</v>
      </c>
      <c r="M40" s="13">
        <f t="shared" si="31"/>
        <v>1161000</v>
      </c>
      <c r="N40" s="14">
        <f t="shared" ref="N40:N42" si="32">L40+M40</f>
        <v>14512801.999999998</v>
      </c>
      <c r="P40" s="3" t="s">
        <v>13</v>
      </c>
      <c r="Q40" s="2">
        <v>6648</v>
      </c>
      <c r="R40" s="2">
        <v>270</v>
      </c>
      <c r="S40" s="2">
        <v>132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6780</v>
      </c>
      <c r="AB40" s="13">
        <f t="shared" si="33"/>
        <v>270</v>
      </c>
      <c r="AC40" s="14">
        <f t="shared" ref="AC40:AC42" si="34">AA40+AB40</f>
        <v>7050</v>
      </c>
      <c r="AE40" s="3" t="s">
        <v>13</v>
      </c>
      <c r="AF40" s="2">
        <f t="shared" ref="AF40:AF43" si="35">IFERROR(B40/Q40, "N.A.")</f>
        <v>1991.3179903730443</v>
      </c>
      <c r="AG40" s="2">
        <f t="shared" si="30"/>
        <v>4300</v>
      </c>
      <c r="AH40" s="2">
        <f t="shared" si="30"/>
        <v>860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1969.2923303834805</v>
      </c>
      <c r="AQ40" s="13">
        <f t="shared" si="30"/>
        <v>4300</v>
      </c>
      <c r="AR40" s="14">
        <f t="shared" si="30"/>
        <v>2058.5534751773048</v>
      </c>
    </row>
    <row r="41" spans="1:44" ht="15" customHeight="1" thickBot="1" x14ac:dyDescent="0.3">
      <c r="A41" s="3" t="s">
        <v>14</v>
      </c>
      <c r="B41" s="2">
        <v>23375564.999999989</v>
      </c>
      <c r="C41" s="2">
        <v>155585194.00000006</v>
      </c>
      <c r="D41" s="2">
        <v>7225755.0000000009</v>
      </c>
      <c r="E41" s="2"/>
      <c r="F41" s="2"/>
      <c r="G41" s="2">
        <v>12622399.999999998</v>
      </c>
      <c r="H41" s="2"/>
      <c r="I41" s="2">
        <v>841660</v>
      </c>
      <c r="J41" s="2">
        <v>0</v>
      </c>
      <c r="K41" s="2"/>
      <c r="L41" s="1">
        <f t="shared" si="31"/>
        <v>30601319.999999989</v>
      </c>
      <c r="M41" s="13">
        <f t="shared" si="31"/>
        <v>169049254.00000006</v>
      </c>
      <c r="N41" s="14">
        <f t="shared" si="32"/>
        <v>199650574.00000006</v>
      </c>
      <c r="P41" s="3" t="s">
        <v>14</v>
      </c>
      <c r="Q41" s="2">
        <v>8186</v>
      </c>
      <c r="R41" s="2">
        <v>23236</v>
      </c>
      <c r="S41" s="2">
        <v>1345</v>
      </c>
      <c r="T41" s="2">
        <v>0</v>
      </c>
      <c r="U41" s="2">
        <v>0</v>
      </c>
      <c r="V41" s="2">
        <v>1235</v>
      </c>
      <c r="W41" s="2">
        <v>0</v>
      </c>
      <c r="X41" s="2">
        <v>676</v>
      </c>
      <c r="Y41" s="2">
        <v>2568</v>
      </c>
      <c r="Z41" s="2">
        <v>0</v>
      </c>
      <c r="AA41" s="1">
        <f t="shared" si="33"/>
        <v>12099</v>
      </c>
      <c r="AB41" s="13">
        <f t="shared" si="33"/>
        <v>25147</v>
      </c>
      <c r="AC41" s="14">
        <f t="shared" si="34"/>
        <v>37246</v>
      </c>
      <c r="AE41" s="3" t="s">
        <v>14</v>
      </c>
      <c r="AF41" s="2">
        <f t="shared" si="35"/>
        <v>2855.5539946249683</v>
      </c>
      <c r="AG41" s="2">
        <f t="shared" si="30"/>
        <v>6695.8682217249125</v>
      </c>
      <c r="AH41" s="2">
        <f t="shared" si="30"/>
        <v>5372.3085501858741</v>
      </c>
      <c r="AI41" s="2" t="str">
        <f t="shared" si="30"/>
        <v>N.A.</v>
      </c>
      <c r="AJ41" s="2" t="str">
        <f t="shared" si="30"/>
        <v>N.A.</v>
      </c>
      <c r="AK41" s="2">
        <f t="shared" si="30"/>
        <v>10220.566801619432</v>
      </c>
      <c r="AL41" s="2" t="str">
        <f t="shared" si="30"/>
        <v>N.A.</v>
      </c>
      <c r="AM41" s="2">
        <f t="shared" si="30"/>
        <v>1245.0591715976332</v>
      </c>
      <c r="AN41" s="2">
        <f t="shared" si="30"/>
        <v>0</v>
      </c>
      <c r="AO41" s="2" t="str">
        <f t="shared" si="30"/>
        <v>N.A.</v>
      </c>
      <c r="AP41" s="15">
        <f t="shared" si="30"/>
        <v>2529.2437391519952</v>
      </c>
      <c r="AQ41" s="13">
        <f t="shared" si="30"/>
        <v>6722.4421998647977</v>
      </c>
      <c r="AR41" s="14">
        <f t="shared" si="30"/>
        <v>5360.322558127049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231372</v>
      </c>
      <c r="I42" s="2"/>
      <c r="J42" s="2">
        <v>0</v>
      </c>
      <c r="K42" s="2"/>
      <c r="L42" s="1">
        <f t="shared" si="31"/>
        <v>231372</v>
      </c>
      <c r="M42" s="13">
        <f t="shared" si="31"/>
        <v>0</v>
      </c>
      <c r="N42" s="14">
        <f t="shared" si="32"/>
        <v>231372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296</v>
      </c>
      <c r="X42" s="2">
        <v>0</v>
      </c>
      <c r="Y42" s="2">
        <v>1007</v>
      </c>
      <c r="Z42" s="2">
        <v>0</v>
      </c>
      <c r="AA42" s="1">
        <f t="shared" si="33"/>
        <v>1303</v>
      </c>
      <c r="AB42" s="13">
        <f t="shared" si="33"/>
        <v>0</v>
      </c>
      <c r="AC42" s="14">
        <f t="shared" si="34"/>
        <v>1303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781.66216216216219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177.5686876438987</v>
      </c>
      <c r="AQ42" s="13" t="str">
        <f t="shared" si="30"/>
        <v>N.A.</v>
      </c>
      <c r="AR42" s="14">
        <f t="shared" si="30"/>
        <v>177.5686876438987</v>
      </c>
    </row>
    <row r="43" spans="1:44" ht="15" customHeight="1" thickBot="1" x14ac:dyDescent="0.3">
      <c r="A43" s="4" t="s">
        <v>16</v>
      </c>
      <c r="B43" s="2">
        <v>45265533.000000007</v>
      </c>
      <c r="C43" s="2">
        <v>156746194</v>
      </c>
      <c r="D43" s="2">
        <v>7900425</v>
      </c>
      <c r="E43" s="2"/>
      <c r="F43" s="2">
        <v>999750</v>
      </c>
      <c r="G43" s="2">
        <v>12622399.999999998</v>
      </c>
      <c r="H43" s="2">
        <v>15322574.000000006</v>
      </c>
      <c r="I43" s="2">
        <v>841660</v>
      </c>
      <c r="J43" s="2">
        <v>0</v>
      </c>
      <c r="K43" s="2"/>
      <c r="L43" s="1">
        <f t="shared" ref="L43" si="36">B43+D43+F43+H43+J43</f>
        <v>69488282.000000015</v>
      </c>
      <c r="M43" s="13">
        <f t="shared" ref="M43" si="37">C43+E43+G43+I43+K43</f>
        <v>170210254</v>
      </c>
      <c r="N43" s="17">
        <f t="shared" ref="N43" si="38">L43+M43</f>
        <v>239698536</v>
      </c>
      <c r="P43" s="4" t="s">
        <v>16</v>
      </c>
      <c r="Q43" s="2">
        <v>17441</v>
      </c>
      <c r="R43" s="2">
        <v>23506</v>
      </c>
      <c r="S43" s="2">
        <v>1738</v>
      </c>
      <c r="T43" s="2">
        <v>0</v>
      </c>
      <c r="U43" s="2">
        <v>301</v>
      </c>
      <c r="V43" s="2">
        <v>1235</v>
      </c>
      <c r="W43" s="2">
        <v>11404</v>
      </c>
      <c r="X43" s="2">
        <v>676</v>
      </c>
      <c r="Y43" s="2">
        <v>5103</v>
      </c>
      <c r="Z43" s="2">
        <v>0</v>
      </c>
      <c r="AA43" s="1">
        <f t="shared" ref="AA43" si="39">Q43+S43+U43+W43+Y43</f>
        <v>35987</v>
      </c>
      <c r="AB43" s="13">
        <f t="shared" ref="AB43" si="40">R43+T43+V43+X43+Z43</f>
        <v>25417</v>
      </c>
      <c r="AC43" s="17">
        <f t="shared" ref="AC43" si="41">AA43+AB43</f>
        <v>61404</v>
      </c>
      <c r="AE43" s="4" t="s">
        <v>16</v>
      </c>
      <c r="AF43" s="2">
        <f t="shared" si="35"/>
        <v>2595.3519293618488</v>
      </c>
      <c r="AG43" s="2">
        <f t="shared" si="30"/>
        <v>6668.3482515102523</v>
      </c>
      <c r="AH43" s="2">
        <f t="shared" si="30"/>
        <v>4545.699079401611</v>
      </c>
      <c r="AI43" s="2" t="str">
        <f t="shared" si="30"/>
        <v>N.A.</v>
      </c>
      <c r="AJ43" s="2">
        <f t="shared" si="30"/>
        <v>3321.4285714285716</v>
      </c>
      <c r="AK43" s="2">
        <f t="shared" si="30"/>
        <v>10220.566801619432</v>
      </c>
      <c r="AL43" s="2">
        <f t="shared" si="30"/>
        <v>1343.6139950894428</v>
      </c>
      <c r="AM43" s="2">
        <f t="shared" si="30"/>
        <v>1245.0591715976332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1930.927334870926</v>
      </c>
      <c r="AQ43" s="13">
        <f t="shared" ref="AQ43" si="43">IFERROR(M43/AB43, "N.A.")</f>
        <v>6696.709052996026</v>
      </c>
      <c r="AR43" s="14">
        <f t="shared" ref="AR43" si="44">IFERROR(N43/AC43, "N.A.")</f>
        <v>3903.6306429548563</v>
      </c>
    </row>
    <row r="44" spans="1:44" ht="15" customHeight="1" thickBot="1" x14ac:dyDescent="0.3">
      <c r="A44" s="5" t="s">
        <v>0</v>
      </c>
      <c r="B44" s="24">
        <f>B43+C43</f>
        <v>202011727</v>
      </c>
      <c r="C44" s="26"/>
      <c r="D44" s="24">
        <f>D43+E43</f>
        <v>7900425</v>
      </c>
      <c r="E44" s="26"/>
      <c r="F44" s="24">
        <f>F43+G43</f>
        <v>13622149.999999998</v>
      </c>
      <c r="G44" s="26"/>
      <c r="H44" s="24">
        <f>H43+I43</f>
        <v>16164234.000000006</v>
      </c>
      <c r="I44" s="26"/>
      <c r="J44" s="24">
        <f>J43+K43</f>
        <v>0</v>
      </c>
      <c r="K44" s="26"/>
      <c r="L44" s="24">
        <f>L43+M43</f>
        <v>239698536</v>
      </c>
      <c r="M44" s="25"/>
      <c r="N44" s="18">
        <f>B44+D44+F44+H44+J44</f>
        <v>239698536</v>
      </c>
      <c r="P44" s="5" t="s">
        <v>0</v>
      </c>
      <c r="Q44" s="24">
        <f>Q43+R43</f>
        <v>40947</v>
      </c>
      <c r="R44" s="26"/>
      <c r="S44" s="24">
        <f>S43+T43</f>
        <v>1738</v>
      </c>
      <c r="T44" s="26"/>
      <c r="U44" s="24">
        <f>U43+V43</f>
        <v>1536</v>
      </c>
      <c r="V44" s="26"/>
      <c r="W44" s="24">
        <f>W43+X43</f>
        <v>12080</v>
      </c>
      <c r="X44" s="26"/>
      <c r="Y44" s="24">
        <f>Y43+Z43</f>
        <v>5103</v>
      </c>
      <c r="Z44" s="26"/>
      <c r="AA44" s="24">
        <f>AA43+AB43</f>
        <v>61404</v>
      </c>
      <c r="AB44" s="25"/>
      <c r="AC44" s="18">
        <f>Q44+S44+U44+W44+Y44</f>
        <v>61404</v>
      </c>
      <c r="AE44" s="5" t="s">
        <v>0</v>
      </c>
      <c r="AF44" s="27">
        <f>IFERROR(B44/Q44,"N.A.")</f>
        <v>4933.4927345104652</v>
      </c>
      <c r="AG44" s="28"/>
      <c r="AH44" s="27">
        <f>IFERROR(D44/S44,"N.A.")</f>
        <v>4545.699079401611</v>
      </c>
      <c r="AI44" s="28"/>
      <c r="AJ44" s="27">
        <f>IFERROR(F44/U44,"N.A.")</f>
        <v>8868.5872395833321</v>
      </c>
      <c r="AK44" s="28"/>
      <c r="AL44" s="27">
        <f>IFERROR(H44/W44,"N.A.")</f>
        <v>1338.098841059603</v>
      </c>
      <c r="AM44" s="28"/>
      <c r="AN44" s="27">
        <f>IFERROR(J44/Y44,"N.A.")</f>
        <v>0</v>
      </c>
      <c r="AO44" s="28"/>
      <c r="AP44" s="27">
        <f>IFERROR(L44/AA44,"N.A.")</f>
        <v>3903.6306429548563</v>
      </c>
      <c r="AQ44" s="28"/>
      <c r="AR44" s="16">
        <f>IFERROR(N44/AC44, "N.A.")</f>
        <v>3903.6306429548563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100695708.9999999</v>
      </c>
      <c r="C15" s="2"/>
      <c r="D15" s="2">
        <v>54554085.99999997</v>
      </c>
      <c r="E15" s="2"/>
      <c r="F15" s="2">
        <v>40738180</v>
      </c>
      <c r="G15" s="2"/>
      <c r="H15" s="2">
        <v>172352144.99999997</v>
      </c>
      <c r="I15" s="2"/>
      <c r="J15" s="2">
        <v>0</v>
      </c>
      <c r="K15" s="2"/>
      <c r="L15" s="1">
        <f>B15+D15+F15+H15+J15</f>
        <v>368340119.99999988</v>
      </c>
      <c r="M15" s="13">
        <f>C15+E15+G15+I15+K15</f>
        <v>0</v>
      </c>
      <c r="N15" s="14">
        <f>L15+M15</f>
        <v>368340119.99999988</v>
      </c>
      <c r="P15" s="3" t="s">
        <v>12</v>
      </c>
      <c r="Q15" s="2">
        <v>23597</v>
      </c>
      <c r="R15" s="2">
        <v>0</v>
      </c>
      <c r="S15" s="2">
        <v>11119</v>
      </c>
      <c r="T15" s="2">
        <v>0</v>
      </c>
      <c r="U15" s="2">
        <v>6323</v>
      </c>
      <c r="V15" s="2">
        <v>0</v>
      </c>
      <c r="W15" s="2">
        <v>44326</v>
      </c>
      <c r="X15" s="2">
        <v>0</v>
      </c>
      <c r="Y15" s="2">
        <v>4696</v>
      </c>
      <c r="Z15" s="2">
        <v>0</v>
      </c>
      <c r="AA15" s="1">
        <f>Q15+S15+U15+W15+Y15</f>
        <v>90061</v>
      </c>
      <c r="AB15" s="13">
        <f>R15+T15+V15+X15+Z15</f>
        <v>0</v>
      </c>
      <c r="AC15" s="14">
        <f>AA15+AB15</f>
        <v>90061</v>
      </c>
      <c r="AE15" s="3" t="s">
        <v>12</v>
      </c>
      <c r="AF15" s="2">
        <f>IFERROR(B15/Q15, "N.A.")</f>
        <v>4267.3097851421744</v>
      </c>
      <c r="AG15" s="2" t="str">
        <f t="shared" ref="AG15:AR19" si="0">IFERROR(C15/R15, "N.A.")</f>
        <v>N.A.</v>
      </c>
      <c r="AH15" s="2">
        <f t="shared" si="0"/>
        <v>4906.3842072128764</v>
      </c>
      <c r="AI15" s="2" t="str">
        <f t="shared" si="0"/>
        <v>N.A.</v>
      </c>
      <c r="AJ15" s="2">
        <f t="shared" si="0"/>
        <v>6442.856239126997</v>
      </c>
      <c r="AK15" s="2" t="str">
        <f t="shared" si="0"/>
        <v>N.A.</v>
      </c>
      <c r="AL15" s="2">
        <f t="shared" si="0"/>
        <v>3888.285543473356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4089.8959594052908</v>
      </c>
      <c r="AQ15" s="13" t="str">
        <f t="shared" si="0"/>
        <v>N.A.</v>
      </c>
      <c r="AR15" s="14">
        <f t="shared" si="0"/>
        <v>4089.8959594052908</v>
      </c>
    </row>
    <row r="16" spans="1:44" ht="15" customHeight="1" thickBot="1" x14ac:dyDescent="0.3">
      <c r="A16" s="3" t="s">
        <v>13</v>
      </c>
      <c r="B16" s="2">
        <v>52379190</v>
      </c>
      <c r="C16" s="2">
        <v>4824440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52379190</v>
      </c>
      <c r="M16" s="13">
        <f t="shared" si="1"/>
        <v>4824440</v>
      </c>
      <c r="N16" s="14">
        <f t="shared" ref="N16:N18" si="2">L16+M16</f>
        <v>57203630</v>
      </c>
      <c r="P16" s="3" t="s">
        <v>13</v>
      </c>
      <c r="Q16" s="2">
        <v>16394</v>
      </c>
      <c r="R16" s="2">
        <v>1387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16394</v>
      </c>
      <c r="AB16" s="13">
        <f t="shared" si="3"/>
        <v>1387</v>
      </c>
      <c r="AC16" s="14">
        <f t="shared" ref="AC16:AC18" si="4">AA16+AB16</f>
        <v>17781</v>
      </c>
      <c r="AE16" s="3" t="s">
        <v>13</v>
      </c>
      <c r="AF16" s="2">
        <f t="shared" ref="AF16:AF19" si="5">IFERROR(B16/Q16, "N.A.")</f>
        <v>3195.0219592533854</v>
      </c>
      <c r="AG16" s="2">
        <f t="shared" si="0"/>
        <v>3478.3273251622204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3195.0219592533854</v>
      </c>
      <c r="AQ16" s="13">
        <f t="shared" si="0"/>
        <v>3478.3273251622204</v>
      </c>
      <c r="AR16" s="14">
        <f t="shared" si="0"/>
        <v>3217.1210843034701</v>
      </c>
    </row>
    <row r="17" spans="1:44" ht="15" customHeight="1" thickBot="1" x14ac:dyDescent="0.3">
      <c r="A17" s="3" t="s">
        <v>14</v>
      </c>
      <c r="B17" s="2">
        <v>236910931</v>
      </c>
      <c r="C17" s="2">
        <v>1069280989.9999992</v>
      </c>
      <c r="D17" s="2">
        <v>37006201.000000007</v>
      </c>
      <c r="E17" s="2">
        <v>7330500.0000000009</v>
      </c>
      <c r="F17" s="2"/>
      <c r="G17" s="2">
        <v>117383549.99999999</v>
      </c>
      <c r="H17" s="2"/>
      <c r="I17" s="2">
        <v>55296870</v>
      </c>
      <c r="J17" s="2">
        <v>0</v>
      </c>
      <c r="K17" s="2"/>
      <c r="L17" s="1">
        <f t="shared" si="1"/>
        <v>273917132</v>
      </c>
      <c r="M17" s="13">
        <f t="shared" si="1"/>
        <v>1249291909.9999993</v>
      </c>
      <c r="N17" s="14">
        <f t="shared" si="2"/>
        <v>1523209041.9999993</v>
      </c>
      <c r="P17" s="3" t="s">
        <v>14</v>
      </c>
      <c r="Q17" s="2">
        <v>48226</v>
      </c>
      <c r="R17" s="2">
        <v>186532</v>
      </c>
      <c r="S17" s="2">
        <v>8286</v>
      </c>
      <c r="T17" s="2">
        <v>2125</v>
      </c>
      <c r="U17" s="2">
        <v>0</v>
      </c>
      <c r="V17" s="2">
        <v>8974</v>
      </c>
      <c r="W17" s="2">
        <v>0</v>
      </c>
      <c r="X17" s="2">
        <v>8061</v>
      </c>
      <c r="Y17" s="2">
        <v>4720</v>
      </c>
      <c r="Z17" s="2">
        <v>0</v>
      </c>
      <c r="AA17" s="1">
        <f t="shared" si="3"/>
        <v>61232</v>
      </c>
      <c r="AB17" s="13">
        <f t="shared" si="3"/>
        <v>205692</v>
      </c>
      <c r="AC17" s="14">
        <f t="shared" si="4"/>
        <v>266924</v>
      </c>
      <c r="AE17" s="3" t="s">
        <v>14</v>
      </c>
      <c r="AF17" s="2">
        <f t="shared" si="5"/>
        <v>4912.5146394061294</v>
      </c>
      <c r="AG17" s="2">
        <f t="shared" si="0"/>
        <v>5732.426554156923</v>
      </c>
      <c r="AH17" s="2">
        <f t="shared" si="0"/>
        <v>4466.1116340815843</v>
      </c>
      <c r="AI17" s="2">
        <f t="shared" si="0"/>
        <v>3449.6470588235297</v>
      </c>
      <c r="AJ17" s="2" t="str">
        <f t="shared" si="0"/>
        <v>N.A.</v>
      </c>
      <c r="AK17" s="2">
        <f t="shared" si="0"/>
        <v>13080.40450189436</v>
      </c>
      <c r="AL17" s="2" t="str">
        <f t="shared" si="0"/>
        <v>N.A.</v>
      </c>
      <c r="AM17" s="2">
        <f t="shared" si="0"/>
        <v>6859.8027540007442</v>
      </c>
      <c r="AN17" s="2">
        <f t="shared" si="0"/>
        <v>0</v>
      </c>
      <c r="AO17" s="2" t="str">
        <f t="shared" si="0"/>
        <v>N.A.</v>
      </c>
      <c r="AP17" s="15">
        <f t="shared" si="0"/>
        <v>4473.4310817873011</v>
      </c>
      <c r="AQ17" s="13">
        <f t="shared" si="0"/>
        <v>6073.6047585710639</v>
      </c>
      <c r="AR17" s="14">
        <f t="shared" si="0"/>
        <v>5706.5271088399668</v>
      </c>
    </row>
    <row r="18" spans="1:44" ht="15" customHeight="1" thickBot="1" x14ac:dyDescent="0.3">
      <c r="A18" s="3" t="s">
        <v>15</v>
      </c>
      <c r="B18" s="2">
        <v>4107260</v>
      </c>
      <c r="C18" s="2"/>
      <c r="D18" s="2"/>
      <c r="E18" s="2"/>
      <c r="F18" s="2"/>
      <c r="G18" s="2"/>
      <c r="H18" s="2">
        <v>673919.99999999988</v>
      </c>
      <c r="I18" s="2"/>
      <c r="J18" s="2"/>
      <c r="K18" s="2"/>
      <c r="L18" s="1">
        <f t="shared" si="1"/>
        <v>4781180</v>
      </c>
      <c r="M18" s="13">
        <f t="shared" si="1"/>
        <v>0</v>
      </c>
      <c r="N18" s="14">
        <f t="shared" si="2"/>
        <v>4781180</v>
      </c>
      <c r="P18" s="3" t="s">
        <v>15</v>
      </c>
      <c r="Q18" s="2">
        <v>1038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425</v>
      </c>
      <c r="X18" s="2">
        <v>0</v>
      </c>
      <c r="Y18" s="2">
        <v>0</v>
      </c>
      <c r="Z18" s="2">
        <v>0</v>
      </c>
      <c r="AA18" s="1">
        <f t="shared" si="3"/>
        <v>1463</v>
      </c>
      <c r="AB18" s="13">
        <f t="shared" si="3"/>
        <v>0</v>
      </c>
      <c r="AC18" s="17">
        <f t="shared" si="4"/>
        <v>1463</v>
      </c>
      <c r="AE18" s="3" t="s">
        <v>15</v>
      </c>
      <c r="AF18" s="2">
        <f t="shared" si="5"/>
        <v>3956.8978805394991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1585.6941176470586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3268.0656185919343</v>
      </c>
      <c r="AQ18" s="13" t="str">
        <f t="shared" si="0"/>
        <v>N.A.</v>
      </c>
      <c r="AR18" s="14">
        <f t="shared" si="0"/>
        <v>3268.0656185919343</v>
      </c>
    </row>
    <row r="19" spans="1:44" ht="15" customHeight="1" thickBot="1" x14ac:dyDescent="0.3">
      <c r="A19" s="4" t="s">
        <v>16</v>
      </c>
      <c r="B19" s="2">
        <v>394093090.00000024</v>
      </c>
      <c r="C19" s="2">
        <v>1074105429.9999998</v>
      </c>
      <c r="D19" s="2">
        <v>91560286.99999997</v>
      </c>
      <c r="E19" s="2">
        <v>7330500.0000000009</v>
      </c>
      <c r="F19" s="2">
        <v>40738180</v>
      </c>
      <c r="G19" s="2">
        <v>117383549.99999999</v>
      </c>
      <c r="H19" s="2">
        <v>173026065.00000009</v>
      </c>
      <c r="I19" s="2">
        <v>55296870</v>
      </c>
      <c r="J19" s="2">
        <v>0</v>
      </c>
      <c r="K19" s="2"/>
      <c r="L19" s="1">
        <f t="shared" ref="L19" si="6">B19+D19+F19+H19+J19</f>
        <v>699417622.00000036</v>
      </c>
      <c r="M19" s="13">
        <f t="shared" ref="M19" si="7">C19+E19+G19+I19+K19</f>
        <v>1254116349.9999998</v>
      </c>
      <c r="N19" s="17">
        <f t="shared" ref="N19" si="8">L19+M19</f>
        <v>1953533972</v>
      </c>
      <c r="P19" s="4" t="s">
        <v>16</v>
      </c>
      <c r="Q19" s="2">
        <v>89255</v>
      </c>
      <c r="R19" s="2">
        <v>187919</v>
      </c>
      <c r="S19" s="2">
        <v>19405</v>
      </c>
      <c r="T19" s="2">
        <v>2125</v>
      </c>
      <c r="U19" s="2">
        <v>6323</v>
      </c>
      <c r="V19" s="2">
        <v>8974</v>
      </c>
      <c r="W19" s="2">
        <v>44751</v>
      </c>
      <c r="X19" s="2">
        <v>8061</v>
      </c>
      <c r="Y19" s="2">
        <v>9416</v>
      </c>
      <c r="Z19" s="2">
        <v>0</v>
      </c>
      <c r="AA19" s="1">
        <f t="shared" ref="AA19" si="9">Q19+S19+U19+W19+Y19</f>
        <v>169150</v>
      </c>
      <c r="AB19" s="13">
        <f t="shared" ref="AB19" si="10">R19+T19+V19+X19+Z19</f>
        <v>207079</v>
      </c>
      <c r="AC19" s="14">
        <f t="shared" ref="AC19" si="11">AA19+AB19</f>
        <v>376229</v>
      </c>
      <c r="AE19" s="4" t="s">
        <v>16</v>
      </c>
      <c r="AF19" s="2">
        <f t="shared" si="5"/>
        <v>4415.3614923533723</v>
      </c>
      <c r="AG19" s="2">
        <f t="shared" si="0"/>
        <v>5715.7894092667575</v>
      </c>
      <c r="AH19" s="2">
        <f t="shared" si="0"/>
        <v>4718.3863437258424</v>
      </c>
      <c r="AI19" s="2">
        <f t="shared" si="0"/>
        <v>3449.6470588235297</v>
      </c>
      <c r="AJ19" s="2">
        <f t="shared" si="0"/>
        <v>6442.856239126997</v>
      </c>
      <c r="AK19" s="2">
        <f t="shared" si="0"/>
        <v>13080.40450189436</v>
      </c>
      <c r="AL19" s="2">
        <f t="shared" si="0"/>
        <v>3866.4178454112775</v>
      </c>
      <c r="AM19" s="2">
        <f t="shared" si="0"/>
        <v>6859.8027540007442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4134.8957848063874</v>
      </c>
      <c r="AQ19" s="13">
        <f t="shared" ref="AQ19" si="13">IFERROR(M19/AB19, "N.A.")</f>
        <v>6056.2217800935859</v>
      </c>
      <c r="AR19" s="14">
        <f t="shared" ref="AR19" si="14">IFERROR(N19/AC19, "N.A.")</f>
        <v>5192.4066778478</v>
      </c>
    </row>
    <row r="20" spans="1:44" ht="15" customHeight="1" thickBot="1" x14ac:dyDescent="0.3">
      <c r="A20" s="5" t="s">
        <v>0</v>
      </c>
      <c r="B20" s="24">
        <f>B19+C19</f>
        <v>1468198520</v>
      </c>
      <c r="C20" s="26"/>
      <c r="D20" s="24">
        <f>D19+E19</f>
        <v>98890786.99999997</v>
      </c>
      <c r="E20" s="26"/>
      <c r="F20" s="24">
        <f>F19+G19</f>
        <v>158121730</v>
      </c>
      <c r="G20" s="26"/>
      <c r="H20" s="24">
        <f>H19+I19</f>
        <v>228322935.00000009</v>
      </c>
      <c r="I20" s="26"/>
      <c r="J20" s="24">
        <f>J19+K19</f>
        <v>0</v>
      </c>
      <c r="K20" s="26"/>
      <c r="L20" s="24">
        <f>L19+M19</f>
        <v>1953533972</v>
      </c>
      <c r="M20" s="25"/>
      <c r="N20" s="18">
        <f>B20+D20+F20+H20+J20</f>
        <v>1953533972</v>
      </c>
      <c r="P20" s="5" t="s">
        <v>0</v>
      </c>
      <c r="Q20" s="24">
        <f>Q19+R19</f>
        <v>277174</v>
      </c>
      <c r="R20" s="26"/>
      <c r="S20" s="24">
        <f>S19+T19</f>
        <v>21530</v>
      </c>
      <c r="T20" s="26"/>
      <c r="U20" s="24">
        <f>U19+V19</f>
        <v>15297</v>
      </c>
      <c r="V20" s="26"/>
      <c r="W20" s="24">
        <f>W19+X19</f>
        <v>52812</v>
      </c>
      <c r="X20" s="26"/>
      <c r="Y20" s="24">
        <f>Y19+Z19</f>
        <v>9416</v>
      </c>
      <c r="Z20" s="26"/>
      <c r="AA20" s="24">
        <f>AA19+AB19</f>
        <v>376229</v>
      </c>
      <c r="AB20" s="26"/>
      <c r="AC20" s="19">
        <f>Q20+S20+U20+W20+Y20</f>
        <v>376229</v>
      </c>
      <c r="AE20" s="5" t="s">
        <v>0</v>
      </c>
      <c r="AF20" s="27">
        <f>IFERROR(B20/Q20,"N.A.")</f>
        <v>5297.0282926970058</v>
      </c>
      <c r="AG20" s="28"/>
      <c r="AH20" s="27">
        <f>IFERROR(D20/S20,"N.A.")</f>
        <v>4593.1624245239191</v>
      </c>
      <c r="AI20" s="28"/>
      <c r="AJ20" s="27">
        <f>IFERROR(F20/U20,"N.A.")</f>
        <v>10336.780414460352</v>
      </c>
      <c r="AK20" s="28"/>
      <c r="AL20" s="27">
        <f>IFERROR(H20/W20,"N.A.")</f>
        <v>4323.3154396728032</v>
      </c>
      <c r="AM20" s="28"/>
      <c r="AN20" s="27">
        <f>IFERROR(J20/Y20,"N.A.")</f>
        <v>0</v>
      </c>
      <c r="AO20" s="28"/>
      <c r="AP20" s="27">
        <f>IFERROR(L20/AA20,"N.A.")</f>
        <v>5192.4066778478</v>
      </c>
      <c r="AQ20" s="28"/>
      <c r="AR20" s="16">
        <f>IFERROR(N20/AC20, "N.A.")</f>
        <v>5192.4066778478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83907618.999999985</v>
      </c>
      <c r="C27" s="2"/>
      <c r="D27" s="2">
        <v>52126906.000000015</v>
      </c>
      <c r="E27" s="2"/>
      <c r="F27" s="2">
        <v>33169040.000000004</v>
      </c>
      <c r="G27" s="2"/>
      <c r="H27" s="2">
        <v>113374666.99999997</v>
      </c>
      <c r="I27" s="2"/>
      <c r="J27" s="2">
        <v>0</v>
      </c>
      <c r="K27" s="2"/>
      <c r="L27" s="1">
        <f>B27+D27+F27+H27+J27</f>
        <v>282578232</v>
      </c>
      <c r="M27" s="13">
        <f>C27+E27+G27+I27+K27</f>
        <v>0</v>
      </c>
      <c r="N27" s="14">
        <f>L27+M27</f>
        <v>282578232</v>
      </c>
      <c r="P27" s="3" t="s">
        <v>12</v>
      </c>
      <c r="Q27" s="2">
        <v>19199</v>
      </c>
      <c r="R27" s="2">
        <v>0</v>
      </c>
      <c r="S27" s="2">
        <v>10046</v>
      </c>
      <c r="T27" s="2">
        <v>0</v>
      </c>
      <c r="U27" s="2">
        <v>5317</v>
      </c>
      <c r="V27" s="2">
        <v>0</v>
      </c>
      <c r="W27" s="2">
        <v>22786</v>
      </c>
      <c r="X27" s="2">
        <v>0</v>
      </c>
      <c r="Y27" s="2">
        <v>1636</v>
      </c>
      <c r="Z27" s="2">
        <v>0</v>
      </c>
      <c r="AA27" s="1">
        <f>Q27+S27+U27+W27+Y27</f>
        <v>58984</v>
      </c>
      <c r="AB27" s="13">
        <f>R27+T27+V27+X27+Z27</f>
        <v>0</v>
      </c>
      <c r="AC27" s="14">
        <f>AA27+AB27</f>
        <v>58984</v>
      </c>
      <c r="AE27" s="3" t="s">
        <v>12</v>
      </c>
      <c r="AF27" s="2">
        <f>IFERROR(B27/Q27, "N.A.")</f>
        <v>4370.4161154226776</v>
      </c>
      <c r="AG27" s="2" t="str">
        <f t="shared" ref="AG27:AR31" si="15">IFERROR(C27/R27, "N.A.")</f>
        <v>N.A.</v>
      </c>
      <c r="AH27" s="2">
        <f t="shared" si="15"/>
        <v>5188.8220187139177</v>
      </c>
      <c r="AI27" s="2" t="str">
        <f t="shared" si="15"/>
        <v>N.A.</v>
      </c>
      <c r="AJ27" s="2">
        <f t="shared" si="15"/>
        <v>6238.29979311642</v>
      </c>
      <c r="AK27" s="2" t="str">
        <f t="shared" si="15"/>
        <v>N.A.</v>
      </c>
      <c r="AL27" s="2">
        <f t="shared" si="15"/>
        <v>4975.628324409724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4790.7607486776078</v>
      </c>
      <c r="AQ27" s="13" t="str">
        <f t="shared" si="15"/>
        <v>N.A.</v>
      </c>
      <c r="AR27" s="14">
        <f t="shared" si="15"/>
        <v>4790.7607486776078</v>
      </c>
    </row>
    <row r="28" spans="1:44" ht="15" customHeight="1" thickBot="1" x14ac:dyDescent="0.3">
      <c r="A28" s="3" t="s">
        <v>13</v>
      </c>
      <c r="B28" s="2">
        <v>6834860</v>
      </c>
      <c r="C28" s="2">
        <v>2647940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6834860</v>
      </c>
      <c r="M28" s="13">
        <f t="shared" si="16"/>
        <v>2647940</v>
      </c>
      <c r="N28" s="14">
        <f t="shared" ref="N28:N30" si="17">L28+M28</f>
        <v>9482800</v>
      </c>
      <c r="P28" s="3" t="s">
        <v>13</v>
      </c>
      <c r="Q28" s="2">
        <v>2057</v>
      </c>
      <c r="R28" s="2">
        <v>418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2057</v>
      </c>
      <c r="AB28" s="13">
        <f t="shared" si="18"/>
        <v>418</v>
      </c>
      <c r="AC28" s="14">
        <f t="shared" ref="AC28:AC30" si="19">AA28+AB28</f>
        <v>2475</v>
      </c>
      <c r="AE28" s="3" t="s">
        <v>13</v>
      </c>
      <c r="AF28" s="2">
        <f t="shared" ref="AF28:AF31" si="20">IFERROR(B28/Q28, "N.A.")</f>
        <v>3322.7321341759844</v>
      </c>
      <c r="AG28" s="2">
        <f t="shared" si="15"/>
        <v>6334.7846889952152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3322.7321341759844</v>
      </c>
      <c r="AQ28" s="13">
        <f t="shared" si="15"/>
        <v>6334.7846889952152</v>
      </c>
      <c r="AR28" s="14">
        <f t="shared" si="15"/>
        <v>3831.4343434343436</v>
      </c>
    </row>
    <row r="29" spans="1:44" ht="15" customHeight="1" thickBot="1" x14ac:dyDescent="0.3">
      <c r="A29" s="3" t="s">
        <v>14</v>
      </c>
      <c r="B29" s="2">
        <v>151729835.00000006</v>
      </c>
      <c r="C29" s="2">
        <v>690877682.00000048</v>
      </c>
      <c r="D29" s="2">
        <v>24780146</v>
      </c>
      <c r="E29" s="2">
        <v>4452700.0000000009</v>
      </c>
      <c r="F29" s="2"/>
      <c r="G29" s="2">
        <v>86675529.999999985</v>
      </c>
      <c r="H29" s="2"/>
      <c r="I29" s="2">
        <v>47125369.999999985</v>
      </c>
      <c r="J29" s="2">
        <v>0</v>
      </c>
      <c r="K29" s="2"/>
      <c r="L29" s="1">
        <f t="shared" si="16"/>
        <v>176509981.00000006</v>
      </c>
      <c r="M29" s="13">
        <f t="shared" si="16"/>
        <v>829131282.00000048</v>
      </c>
      <c r="N29" s="14">
        <f t="shared" si="17"/>
        <v>1005641263.0000005</v>
      </c>
      <c r="P29" s="3" t="s">
        <v>14</v>
      </c>
      <c r="Q29" s="2">
        <v>29233</v>
      </c>
      <c r="R29" s="2">
        <v>120373</v>
      </c>
      <c r="S29" s="2">
        <v>5170</v>
      </c>
      <c r="T29" s="2">
        <v>1514</v>
      </c>
      <c r="U29" s="2">
        <v>0</v>
      </c>
      <c r="V29" s="2">
        <v>7446</v>
      </c>
      <c r="W29" s="2">
        <v>0</v>
      </c>
      <c r="X29" s="2">
        <v>5203</v>
      </c>
      <c r="Y29" s="2">
        <v>1473</v>
      </c>
      <c r="Z29" s="2">
        <v>0</v>
      </c>
      <c r="AA29" s="1">
        <f t="shared" si="18"/>
        <v>35876</v>
      </c>
      <c r="AB29" s="13">
        <f t="shared" si="18"/>
        <v>134536</v>
      </c>
      <c r="AC29" s="14">
        <f t="shared" si="19"/>
        <v>170412</v>
      </c>
      <c r="AE29" s="3" t="s">
        <v>14</v>
      </c>
      <c r="AF29" s="2">
        <f t="shared" si="20"/>
        <v>5190.3614066294958</v>
      </c>
      <c r="AG29" s="2">
        <f t="shared" si="15"/>
        <v>5739.4738188796528</v>
      </c>
      <c r="AH29" s="2">
        <f t="shared" si="15"/>
        <v>4793.0649903288204</v>
      </c>
      <c r="AI29" s="2">
        <f t="shared" si="15"/>
        <v>2941.0171730515199</v>
      </c>
      <c r="AJ29" s="2" t="str">
        <f t="shared" si="15"/>
        <v>N.A.</v>
      </c>
      <c r="AK29" s="2">
        <f t="shared" si="15"/>
        <v>11640.549288208433</v>
      </c>
      <c r="AL29" s="2" t="str">
        <f t="shared" si="15"/>
        <v>N.A.</v>
      </c>
      <c r="AM29" s="2">
        <f t="shared" si="15"/>
        <v>9057.3457620603476</v>
      </c>
      <c r="AN29" s="2">
        <f t="shared" si="15"/>
        <v>0</v>
      </c>
      <c r="AO29" s="2" t="str">
        <f t="shared" si="15"/>
        <v>N.A.</v>
      </c>
      <c r="AP29" s="15">
        <f t="shared" si="15"/>
        <v>4920.0017003010389</v>
      </c>
      <c r="AQ29" s="13">
        <f t="shared" si="15"/>
        <v>6162.8952993994208</v>
      </c>
      <c r="AR29" s="14">
        <f t="shared" si="15"/>
        <v>5901.2350245287917</v>
      </c>
    </row>
    <row r="30" spans="1:44" ht="15" customHeight="1" thickBot="1" x14ac:dyDescent="0.3">
      <c r="A30" s="3" t="s">
        <v>15</v>
      </c>
      <c r="B30" s="2">
        <v>4107260</v>
      </c>
      <c r="C30" s="2"/>
      <c r="D30" s="2"/>
      <c r="E30" s="2"/>
      <c r="F30" s="2"/>
      <c r="G30" s="2"/>
      <c r="H30" s="2">
        <v>673919.99999999988</v>
      </c>
      <c r="I30" s="2"/>
      <c r="J30" s="2"/>
      <c r="K30" s="2"/>
      <c r="L30" s="1">
        <f t="shared" si="16"/>
        <v>4781180</v>
      </c>
      <c r="M30" s="13">
        <f t="shared" si="16"/>
        <v>0</v>
      </c>
      <c r="N30" s="14">
        <f t="shared" si="17"/>
        <v>4781180</v>
      </c>
      <c r="P30" s="3" t="s">
        <v>15</v>
      </c>
      <c r="Q30" s="2">
        <v>1038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425</v>
      </c>
      <c r="X30" s="2">
        <v>0</v>
      </c>
      <c r="Y30" s="2">
        <v>0</v>
      </c>
      <c r="Z30" s="2">
        <v>0</v>
      </c>
      <c r="AA30" s="1">
        <f t="shared" si="18"/>
        <v>1463</v>
      </c>
      <c r="AB30" s="13">
        <f t="shared" si="18"/>
        <v>0</v>
      </c>
      <c r="AC30" s="17">
        <f t="shared" si="19"/>
        <v>1463</v>
      </c>
      <c r="AE30" s="3" t="s">
        <v>15</v>
      </c>
      <c r="AF30" s="2">
        <f t="shared" si="20"/>
        <v>3956.8978805394991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1585.6941176470586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3268.0656185919343</v>
      </c>
      <c r="AQ30" s="13" t="str">
        <f t="shared" si="15"/>
        <v>N.A.</v>
      </c>
      <c r="AR30" s="14">
        <f t="shared" si="15"/>
        <v>3268.0656185919343</v>
      </c>
    </row>
    <row r="31" spans="1:44" ht="15" customHeight="1" thickBot="1" x14ac:dyDescent="0.3">
      <c r="A31" s="4" t="s">
        <v>16</v>
      </c>
      <c r="B31" s="2">
        <v>246579573.99999994</v>
      </c>
      <c r="C31" s="2">
        <v>693525621.99999988</v>
      </c>
      <c r="D31" s="2">
        <v>76907052</v>
      </c>
      <c r="E31" s="2">
        <v>4452700.0000000009</v>
      </c>
      <c r="F31" s="2">
        <v>33169040.000000004</v>
      </c>
      <c r="G31" s="2">
        <v>86675529.999999985</v>
      </c>
      <c r="H31" s="2">
        <v>114048586.99999996</v>
      </c>
      <c r="I31" s="2">
        <v>47125369.999999985</v>
      </c>
      <c r="J31" s="2">
        <v>0</v>
      </c>
      <c r="K31" s="2"/>
      <c r="L31" s="1">
        <f t="shared" ref="L31" si="21">B31+D31+F31+H31+J31</f>
        <v>470704252.99999988</v>
      </c>
      <c r="M31" s="13">
        <f t="shared" ref="M31" si="22">C31+E31+G31+I31+K31</f>
        <v>831779221.99999988</v>
      </c>
      <c r="N31" s="17">
        <f t="shared" ref="N31" si="23">L31+M31</f>
        <v>1302483474.9999998</v>
      </c>
      <c r="P31" s="4" t="s">
        <v>16</v>
      </c>
      <c r="Q31" s="2">
        <v>51527</v>
      </c>
      <c r="R31" s="2">
        <v>120791</v>
      </c>
      <c r="S31" s="2">
        <v>15216</v>
      </c>
      <c r="T31" s="2">
        <v>1514</v>
      </c>
      <c r="U31" s="2">
        <v>5317</v>
      </c>
      <c r="V31" s="2">
        <v>7446</v>
      </c>
      <c r="W31" s="2">
        <v>23211</v>
      </c>
      <c r="X31" s="2">
        <v>5203</v>
      </c>
      <c r="Y31" s="2">
        <v>3109</v>
      </c>
      <c r="Z31" s="2">
        <v>0</v>
      </c>
      <c r="AA31" s="1">
        <f t="shared" ref="AA31" si="24">Q31+S31+U31+W31+Y31</f>
        <v>98380</v>
      </c>
      <c r="AB31" s="13">
        <f t="shared" ref="AB31" si="25">R31+T31+V31+X31+Z31</f>
        <v>134954</v>
      </c>
      <c r="AC31" s="14">
        <f t="shared" ref="AC31" si="26">AA31+AB31</f>
        <v>233334</v>
      </c>
      <c r="AE31" s="4" t="s">
        <v>16</v>
      </c>
      <c r="AF31" s="2">
        <f t="shared" si="20"/>
        <v>4785.4440196401874</v>
      </c>
      <c r="AG31" s="2">
        <f t="shared" si="15"/>
        <v>5741.5339056717794</v>
      </c>
      <c r="AH31" s="2">
        <f t="shared" si="15"/>
        <v>5054.3541009463725</v>
      </c>
      <c r="AI31" s="2">
        <f t="shared" si="15"/>
        <v>2941.0171730515199</v>
      </c>
      <c r="AJ31" s="2">
        <f t="shared" si="15"/>
        <v>6238.29979311642</v>
      </c>
      <c r="AK31" s="2">
        <f t="shared" si="15"/>
        <v>11640.549288208433</v>
      </c>
      <c r="AL31" s="2">
        <f t="shared" si="15"/>
        <v>4913.557666623582</v>
      </c>
      <c r="AM31" s="2">
        <f t="shared" si="15"/>
        <v>9057.3457620603476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4784.5522768855444</v>
      </c>
      <c r="AQ31" s="13">
        <f t="shared" ref="AQ31" si="28">IFERROR(M31/AB31, "N.A.")</f>
        <v>6163.4277012908096</v>
      </c>
      <c r="AR31" s="14">
        <f t="shared" ref="AR31" si="29">IFERROR(N31/AC31, "N.A.")</f>
        <v>5582.0560869826077</v>
      </c>
    </row>
    <row r="32" spans="1:44" ht="15" customHeight="1" thickBot="1" x14ac:dyDescent="0.3">
      <c r="A32" s="5" t="s">
        <v>0</v>
      </c>
      <c r="B32" s="24">
        <f>B31+C31</f>
        <v>940105195.99999976</v>
      </c>
      <c r="C32" s="26"/>
      <c r="D32" s="24">
        <f>D31+E31</f>
        <v>81359752</v>
      </c>
      <c r="E32" s="26"/>
      <c r="F32" s="24">
        <f>F31+G31</f>
        <v>119844569.99999999</v>
      </c>
      <c r="G32" s="26"/>
      <c r="H32" s="24">
        <f>H31+I31</f>
        <v>161173956.99999994</v>
      </c>
      <c r="I32" s="26"/>
      <c r="J32" s="24">
        <f>J31+K31</f>
        <v>0</v>
      </c>
      <c r="K32" s="26"/>
      <c r="L32" s="24">
        <f>L31+M31</f>
        <v>1302483474.9999998</v>
      </c>
      <c r="M32" s="25"/>
      <c r="N32" s="18">
        <f>B32+D32+F32+H32+J32</f>
        <v>1302483474.9999998</v>
      </c>
      <c r="P32" s="5" t="s">
        <v>0</v>
      </c>
      <c r="Q32" s="24">
        <f>Q31+R31</f>
        <v>172318</v>
      </c>
      <c r="R32" s="26"/>
      <c r="S32" s="24">
        <f>S31+T31</f>
        <v>16730</v>
      </c>
      <c r="T32" s="26"/>
      <c r="U32" s="24">
        <f>U31+V31</f>
        <v>12763</v>
      </c>
      <c r="V32" s="26"/>
      <c r="W32" s="24">
        <f>W31+X31</f>
        <v>28414</v>
      </c>
      <c r="X32" s="26"/>
      <c r="Y32" s="24">
        <f>Y31+Z31</f>
        <v>3109</v>
      </c>
      <c r="Z32" s="26"/>
      <c r="AA32" s="24">
        <f>AA31+AB31</f>
        <v>233334</v>
      </c>
      <c r="AB32" s="26"/>
      <c r="AC32" s="19">
        <f>Q32+S32+U32+W32+Y32</f>
        <v>233334</v>
      </c>
      <c r="AE32" s="5" t="s">
        <v>0</v>
      </c>
      <c r="AF32" s="27">
        <f>IFERROR(B32/Q32,"N.A.")</f>
        <v>5455.6412911013349</v>
      </c>
      <c r="AG32" s="28"/>
      <c r="AH32" s="27">
        <f>IFERROR(D32/S32,"N.A.")</f>
        <v>4863.1053197848178</v>
      </c>
      <c r="AI32" s="28"/>
      <c r="AJ32" s="27">
        <f>IFERROR(F32/U32,"N.A.")</f>
        <v>9389.9999999999982</v>
      </c>
      <c r="AK32" s="28"/>
      <c r="AL32" s="27">
        <f>IFERROR(H32/W32,"N.A.")</f>
        <v>5672.3431055113651</v>
      </c>
      <c r="AM32" s="28"/>
      <c r="AN32" s="27">
        <f>IFERROR(J32/Y32,"N.A.")</f>
        <v>0</v>
      </c>
      <c r="AO32" s="28"/>
      <c r="AP32" s="27">
        <f>IFERROR(L32/AA32,"N.A.")</f>
        <v>5582.0560869826077</v>
      </c>
      <c r="AQ32" s="28"/>
      <c r="AR32" s="16">
        <f>IFERROR(N32/AC32, "N.A.")</f>
        <v>5582.0560869826077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16788090</v>
      </c>
      <c r="C39" s="2"/>
      <c r="D39" s="2">
        <v>2427180</v>
      </c>
      <c r="E39" s="2"/>
      <c r="F39" s="2">
        <v>7569139.9999999991</v>
      </c>
      <c r="G39" s="2"/>
      <c r="H39" s="2">
        <v>58977477.999999993</v>
      </c>
      <c r="I39" s="2"/>
      <c r="J39" s="2">
        <v>0</v>
      </c>
      <c r="K39" s="2"/>
      <c r="L39" s="1">
        <f>B39+D39+F39+H39+J39</f>
        <v>85761888</v>
      </c>
      <c r="M39" s="13">
        <f>C39+E39+G39+I39+K39</f>
        <v>0</v>
      </c>
      <c r="N39" s="14">
        <f>L39+M39</f>
        <v>85761888</v>
      </c>
      <c r="P39" s="3" t="s">
        <v>12</v>
      </c>
      <c r="Q39" s="2">
        <v>4398</v>
      </c>
      <c r="R39" s="2">
        <v>0</v>
      </c>
      <c r="S39" s="2">
        <v>1073</v>
      </c>
      <c r="T39" s="2">
        <v>0</v>
      </c>
      <c r="U39" s="2">
        <v>1006</v>
      </c>
      <c r="V39" s="2">
        <v>0</v>
      </c>
      <c r="W39" s="2">
        <v>21540</v>
      </c>
      <c r="X39" s="2">
        <v>0</v>
      </c>
      <c r="Y39" s="2">
        <v>3060</v>
      </c>
      <c r="Z39" s="2">
        <v>0</v>
      </c>
      <c r="AA39" s="1">
        <f>Q39+S39+U39+W39+Y39</f>
        <v>31077</v>
      </c>
      <c r="AB39" s="13">
        <f>R39+T39+V39+X39+Z39</f>
        <v>0</v>
      </c>
      <c r="AC39" s="14">
        <f>AA39+AB39</f>
        <v>31077</v>
      </c>
      <c r="AE39" s="3" t="s">
        <v>12</v>
      </c>
      <c r="AF39" s="2">
        <f>IFERROR(B39/Q39, "N.A.")</f>
        <v>3817.2100954979537</v>
      </c>
      <c r="AG39" s="2" t="str">
        <f t="shared" ref="AG39:AR43" si="30">IFERROR(C39/R39, "N.A.")</f>
        <v>N.A.</v>
      </c>
      <c r="AH39" s="2">
        <f t="shared" si="30"/>
        <v>2262.0503261882573</v>
      </c>
      <c r="AI39" s="2" t="str">
        <f t="shared" si="30"/>
        <v>N.A.</v>
      </c>
      <c r="AJ39" s="2">
        <f t="shared" si="30"/>
        <v>7523.9960238568583</v>
      </c>
      <c r="AK39" s="2" t="str">
        <f t="shared" si="30"/>
        <v>N.A.</v>
      </c>
      <c r="AL39" s="2">
        <f t="shared" si="30"/>
        <v>2738.0444753946144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2759.6578820349455</v>
      </c>
      <c r="AQ39" s="13" t="str">
        <f t="shared" si="30"/>
        <v>N.A.</v>
      </c>
      <c r="AR39" s="14">
        <f t="shared" si="30"/>
        <v>2759.6578820349455</v>
      </c>
    </row>
    <row r="40" spans="1:44" ht="15" customHeight="1" thickBot="1" x14ac:dyDescent="0.3">
      <c r="A40" s="3" t="s">
        <v>13</v>
      </c>
      <c r="B40" s="2">
        <v>45544330</v>
      </c>
      <c r="C40" s="2">
        <v>2176500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45544330</v>
      </c>
      <c r="M40" s="13">
        <f t="shared" si="31"/>
        <v>2176500</v>
      </c>
      <c r="N40" s="14">
        <f t="shared" ref="N40:N42" si="32">L40+M40</f>
        <v>47720830</v>
      </c>
      <c r="P40" s="3" t="s">
        <v>13</v>
      </c>
      <c r="Q40" s="2">
        <v>14337</v>
      </c>
      <c r="R40" s="2">
        <v>969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14337</v>
      </c>
      <c r="AB40" s="13">
        <f t="shared" si="33"/>
        <v>969</v>
      </c>
      <c r="AC40" s="14">
        <f t="shared" ref="AC40:AC42" si="34">AA40+AB40</f>
        <v>15306</v>
      </c>
      <c r="AE40" s="3" t="s">
        <v>13</v>
      </c>
      <c r="AF40" s="2">
        <f t="shared" ref="AF40:AF43" si="35">IFERROR(B40/Q40, "N.A.")</f>
        <v>3176.698751482179</v>
      </c>
      <c r="AG40" s="2">
        <f t="shared" si="30"/>
        <v>2246.1300309597523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3176.698751482179</v>
      </c>
      <c r="AQ40" s="13">
        <f t="shared" si="30"/>
        <v>2246.1300309597523</v>
      </c>
      <c r="AR40" s="14">
        <f t="shared" si="30"/>
        <v>3117.7858356200181</v>
      </c>
    </row>
    <row r="41" spans="1:44" ht="15" customHeight="1" thickBot="1" x14ac:dyDescent="0.3">
      <c r="A41" s="3" t="s">
        <v>14</v>
      </c>
      <c r="B41" s="2">
        <v>85181096</v>
      </c>
      <c r="C41" s="2">
        <v>378403307.99999946</v>
      </c>
      <c r="D41" s="2">
        <v>12226055.000000002</v>
      </c>
      <c r="E41" s="2">
        <v>2877800.0000000005</v>
      </c>
      <c r="F41" s="2"/>
      <c r="G41" s="2">
        <v>30708020</v>
      </c>
      <c r="H41" s="2"/>
      <c r="I41" s="2">
        <v>8171499.9999999991</v>
      </c>
      <c r="J41" s="2">
        <v>0</v>
      </c>
      <c r="K41" s="2"/>
      <c r="L41" s="1">
        <f t="shared" si="31"/>
        <v>97407151</v>
      </c>
      <c r="M41" s="13">
        <f t="shared" si="31"/>
        <v>420160627.99999946</v>
      </c>
      <c r="N41" s="14">
        <f t="shared" si="32"/>
        <v>517567778.99999946</v>
      </c>
      <c r="P41" s="3" t="s">
        <v>14</v>
      </c>
      <c r="Q41" s="2">
        <v>18993</v>
      </c>
      <c r="R41" s="2">
        <v>66159</v>
      </c>
      <c r="S41" s="2">
        <v>3116</v>
      </c>
      <c r="T41" s="2">
        <v>611</v>
      </c>
      <c r="U41" s="2">
        <v>0</v>
      </c>
      <c r="V41" s="2">
        <v>1528</v>
      </c>
      <c r="W41" s="2">
        <v>0</v>
      </c>
      <c r="X41" s="2">
        <v>2858</v>
      </c>
      <c r="Y41" s="2">
        <v>3247</v>
      </c>
      <c r="Z41" s="2">
        <v>0</v>
      </c>
      <c r="AA41" s="1">
        <f t="shared" si="33"/>
        <v>25356</v>
      </c>
      <c r="AB41" s="13">
        <f t="shared" si="33"/>
        <v>71156</v>
      </c>
      <c r="AC41" s="14">
        <f t="shared" si="34"/>
        <v>96512</v>
      </c>
      <c r="AE41" s="3" t="s">
        <v>14</v>
      </c>
      <c r="AF41" s="2">
        <f t="shared" si="35"/>
        <v>4484.867898699521</v>
      </c>
      <c r="AG41" s="2">
        <f t="shared" si="30"/>
        <v>5719.6044075635891</v>
      </c>
      <c r="AH41" s="2">
        <f t="shared" si="30"/>
        <v>3923.6376765083446</v>
      </c>
      <c r="AI41" s="2">
        <f t="shared" si="30"/>
        <v>4709.9836333878893</v>
      </c>
      <c r="AJ41" s="2" t="str">
        <f t="shared" si="30"/>
        <v>N.A.</v>
      </c>
      <c r="AK41" s="2">
        <f t="shared" si="30"/>
        <v>20096.87172774869</v>
      </c>
      <c r="AL41" s="2" t="str">
        <f t="shared" si="30"/>
        <v>N.A.</v>
      </c>
      <c r="AM41" s="2">
        <f t="shared" si="30"/>
        <v>2859.1672498250523</v>
      </c>
      <c r="AN41" s="2">
        <f t="shared" si="30"/>
        <v>0</v>
      </c>
      <c r="AO41" s="2" t="str">
        <f t="shared" si="30"/>
        <v>N.A.</v>
      </c>
      <c r="AP41" s="15">
        <f t="shared" si="30"/>
        <v>3841.5819135510333</v>
      </c>
      <c r="AQ41" s="13">
        <f t="shared" si="30"/>
        <v>5904.7814379672755</v>
      </c>
      <c r="AR41" s="14">
        <f t="shared" si="30"/>
        <v>5362.7298056200207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147513516</v>
      </c>
      <c r="C43" s="2">
        <v>380579808.00000012</v>
      </c>
      <c r="D43" s="2">
        <v>14653235.000000002</v>
      </c>
      <c r="E43" s="2">
        <v>2877800.0000000005</v>
      </c>
      <c r="F43" s="2">
        <v>7569139.9999999991</v>
      </c>
      <c r="G43" s="2">
        <v>30708020</v>
      </c>
      <c r="H43" s="2">
        <v>58977477.999999993</v>
      </c>
      <c r="I43" s="2">
        <v>8171499.9999999991</v>
      </c>
      <c r="J43" s="2">
        <v>0</v>
      </c>
      <c r="K43" s="2"/>
      <c r="L43" s="1">
        <f t="shared" ref="L43" si="36">B43+D43+F43+H43+J43</f>
        <v>228713369</v>
      </c>
      <c r="M43" s="13">
        <f t="shared" ref="M43" si="37">C43+E43+G43+I43+K43</f>
        <v>422337128.00000012</v>
      </c>
      <c r="N43" s="17">
        <f t="shared" ref="N43" si="38">L43+M43</f>
        <v>651050497.00000012</v>
      </c>
      <c r="P43" s="4" t="s">
        <v>16</v>
      </c>
      <c r="Q43" s="2">
        <v>37728</v>
      </c>
      <c r="R43" s="2">
        <v>67128</v>
      </c>
      <c r="S43" s="2">
        <v>4189</v>
      </c>
      <c r="T43" s="2">
        <v>611</v>
      </c>
      <c r="U43" s="2">
        <v>1006</v>
      </c>
      <c r="V43" s="2">
        <v>1528</v>
      </c>
      <c r="W43" s="2">
        <v>21540</v>
      </c>
      <c r="X43" s="2">
        <v>2858</v>
      </c>
      <c r="Y43" s="2">
        <v>6307</v>
      </c>
      <c r="Z43" s="2">
        <v>0</v>
      </c>
      <c r="AA43" s="1">
        <f t="shared" ref="AA43" si="39">Q43+S43+U43+W43+Y43</f>
        <v>70770</v>
      </c>
      <c r="AB43" s="13">
        <f t="shared" ref="AB43" si="40">R43+T43+V43+X43+Z43</f>
        <v>72125</v>
      </c>
      <c r="AC43" s="17">
        <f t="shared" ref="AC43" si="41">AA43+AB43</f>
        <v>142895</v>
      </c>
      <c r="AE43" s="4" t="s">
        <v>16</v>
      </c>
      <c r="AF43" s="2">
        <f t="shared" si="35"/>
        <v>3909.921437659033</v>
      </c>
      <c r="AG43" s="2">
        <f t="shared" si="30"/>
        <v>5669.4644261708991</v>
      </c>
      <c r="AH43" s="2">
        <f t="shared" si="30"/>
        <v>3498.026975411793</v>
      </c>
      <c r="AI43" s="2">
        <f t="shared" si="30"/>
        <v>4709.9836333878893</v>
      </c>
      <c r="AJ43" s="2">
        <f t="shared" si="30"/>
        <v>7523.9960238568583</v>
      </c>
      <c r="AK43" s="2">
        <f t="shared" si="30"/>
        <v>20096.87172774869</v>
      </c>
      <c r="AL43" s="2">
        <f t="shared" si="30"/>
        <v>2738.0444753946144</v>
      </c>
      <c r="AM43" s="2">
        <f t="shared" si="30"/>
        <v>2859.1672498250523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3231.7842164759077</v>
      </c>
      <c r="AQ43" s="13">
        <f t="shared" ref="AQ43" si="43">IFERROR(M43/AB43, "N.A.")</f>
        <v>5855.6274246100538</v>
      </c>
      <c r="AR43" s="14">
        <f t="shared" ref="AR43" si="44">IFERROR(N43/AC43, "N.A.")</f>
        <v>4556.1461002834258</v>
      </c>
    </row>
    <row r="44" spans="1:44" ht="15" customHeight="1" thickBot="1" x14ac:dyDescent="0.3">
      <c r="A44" s="5" t="s">
        <v>0</v>
      </c>
      <c r="B44" s="24">
        <f>B43+C43</f>
        <v>528093324.00000012</v>
      </c>
      <c r="C44" s="26"/>
      <c r="D44" s="24">
        <f>D43+E43</f>
        <v>17531035.000000004</v>
      </c>
      <c r="E44" s="26"/>
      <c r="F44" s="24">
        <f>F43+G43</f>
        <v>38277160</v>
      </c>
      <c r="G44" s="26"/>
      <c r="H44" s="24">
        <f>H43+I43</f>
        <v>67148977.999999985</v>
      </c>
      <c r="I44" s="26"/>
      <c r="J44" s="24">
        <f>J43+K43</f>
        <v>0</v>
      </c>
      <c r="K44" s="26"/>
      <c r="L44" s="24">
        <f>L43+M43</f>
        <v>651050497.00000012</v>
      </c>
      <c r="M44" s="25"/>
      <c r="N44" s="18">
        <f>B44+D44+F44+H44+J44</f>
        <v>651050497.00000012</v>
      </c>
      <c r="P44" s="5" t="s">
        <v>0</v>
      </c>
      <c r="Q44" s="24">
        <f>Q43+R43</f>
        <v>104856</v>
      </c>
      <c r="R44" s="26"/>
      <c r="S44" s="24">
        <f>S43+T43</f>
        <v>4800</v>
      </c>
      <c r="T44" s="26"/>
      <c r="U44" s="24">
        <f>U43+V43</f>
        <v>2534</v>
      </c>
      <c r="V44" s="26"/>
      <c r="W44" s="24">
        <f>W43+X43</f>
        <v>24398</v>
      </c>
      <c r="X44" s="26"/>
      <c r="Y44" s="24">
        <f>Y43+Z43</f>
        <v>6307</v>
      </c>
      <c r="Z44" s="26"/>
      <c r="AA44" s="24">
        <f>AA43+AB43</f>
        <v>142895</v>
      </c>
      <c r="AB44" s="25"/>
      <c r="AC44" s="18">
        <f>Q44+S44+U44+W44+Y44</f>
        <v>142895</v>
      </c>
      <c r="AE44" s="5" t="s">
        <v>0</v>
      </c>
      <c r="AF44" s="27">
        <f>IFERROR(B44/Q44,"N.A.")</f>
        <v>5036.3672465094996</v>
      </c>
      <c r="AG44" s="28"/>
      <c r="AH44" s="27">
        <f>IFERROR(D44/S44,"N.A.")</f>
        <v>3652.2989583333342</v>
      </c>
      <c r="AI44" s="28"/>
      <c r="AJ44" s="27">
        <f>IFERROR(F44/U44,"N.A.")</f>
        <v>15105.430149960537</v>
      </c>
      <c r="AK44" s="28"/>
      <c r="AL44" s="27">
        <f>IFERROR(H44/W44,"N.A.")</f>
        <v>2752.2328879416341</v>
      </c>
      <c r="AM44" s="28"/>
      <c r="AN44" s="27">
        <f>IFERROR(J44/Y44,"N.A.")</f>
        <v>0</v>
      </c>
      <c r="AO44" s="28"/>
      <c r="AP44" s="27">
        <f>IFERROR(L44/AA44,"N.A.")</f>
        <v>4556.1461002834258</v>
      </c>
      <c r="AQ44" s="28"/>
      <c r="AR44" s="16">
        <f>IFERROR(N44/AC44, "N.A.")</f>
        <v>4556.1461002834258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766260</v>
      </c>
      <c r="C15" s="2"/>
      <c r="D15" s="2">
        <v>243000</v>
      </c>
      <c r="E15" s="2"/>
      <c r="F15" s="2">
        <v>278640</v>
      </c>
      <c r="G15" s="2"/>
      <c r="H15" s="2">
        <v>921375</v>
      </c>
      <c r="I15" s="2"/>
      <c r="J15" s="2">
        <v>0</v>
      </c>
      <c r="K15" s="2"/>
      <c r="L15" s="1">
        <f>B15+D15+F15+H15+J15</f>
        <v>2209275</v>
      </c>
      <c r="M15" s="13">
        <f>C15+E15+G15+I15+K15</f>
        <v>0</v>
      </c>
      <c r="N15" s="14">
        <f>L15+M15</f>
        <v>2209275</v>
      </c>
      <c r="P15" s="3" t="s">
        <v>12</v>
      </c>
      <c r="Q15" s="2">
        <v>324</v>
      </c>
      <c r="R15" s="2">
        <v>0</v>
      </c>
      <c r="S15" s="2">
        <v>81</v>
      </c>
      <c r="T15" s="2">
        <v>0</v>
      </c>
      <c r="U15" s="2">
        <v>108</v>
      </c>
      <c r="V15" s="2">
        <v>0</v>
      </c>
      <c r="W15" s="2">
        <v>1080</v>
      </c>
      <c r="X15" s="2">
        <v>0</v>
      </c>
      <c r="Y15" s="2">
        <v>378</v>
      </c>
      <c r="Z15" s="2">
        <v>0</v>
      </c>
      <c r="AA15" s="1">
        <f>Q15+S15+U15+W15+Y15</f>
        <v>1971</v>
      </c>
      <c r="AB15" s="13">
        <f>R15+T15+V15+X15+Z15</f>
        <v>0</v>
      </c>
      <c r="AC15" s="14">
        <f>AA15+AB15</f>
        <v>1971</v>
      </c>
      <c r="AE15" s="3" t="s">
        <v>12</v>
      </c>
      <c r="AF15" s="2">
        <f>IFERROR(B15/Q15, "N.A.")</f>
        <v>2365</v>
      </c>
      <c r="AG15" s="2" t="str">
        <f t="shared" ref="AG15:AR19" si="0">IFERROR(C15/R15, "N.A.")</f>
        <v>N.A.</v>
      </c>
      <c r="AH15" s="2">
        <f t="shared" si="0"/>
        <v>3000</v>
      </c>
      <c r="AI15" s="2" t="str">
        <f t="shared" si="0"/>
        <v>N.A.</v>
      </c>
      <c r="AJ15" s="2">
        <f t="shared" si="0"/>
        <v>2580</v>
      </c>
      <c r="AK15" s="2" t="str">
        <f t="shared" si="0"/>
        <v>N.A.</v>
      </c>
      <c r="AL15" s="2">
        <f t="shared" si="0"/>
        <v>853.125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1120.8904109589041</v>
      </c>
      <c r="AQ15" s="13" t="str">
        <f t="shared" si="0"/>
        <v>N.A.</v>
      </c>
      <c r="AR15" s="14">
        <f t="shared" si="0"/>
        <v>1120.8904109589041</v>
      </c>
    </row>
    <row r="16" spans="1:44" ht="15" customHeight="1" thickBot="1" x14ac:dyDescent="0.3">
      <c r="A16" s="3" t="s">
        <v>13</v>
      </c>
      <c r="B16" s="2">
        <v>40500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40500</v>
      </c>
      <c r="M16" s="13">
        <f t="shared" si="1"/>
        <v>0</v>
      </c>
      <c r="N16" s="14">
        <f t="shared" ref="N16:N18" si="2">L16+M16</f>
        <v>40500</v>
      </c>
      <c r="P16" s="3" t="s">
        <v>13</v>
      </c>
      <c r="Q16" s="2">
        <v>81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81</v>
      </c>
      <c r="AB16" s="13">
        <f t="shared" si="3"/>
        <v>0</v>
      </c>
      <c r="AC16" s="14">
        <f t="shared" ref="AC16:AC18" si="4">AA16+AB16</f>
        <v>81</v>
      </c>
      <c r="AE16" s="3" t="s">
        <v>13</v>
      </c>
      <c r="AF16" s="2">
        <f t="shared" ref="AF16:AF19" si="5">IFERROR(B16/Q16, "N.A.")</f>
        <v>500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500</v>
      </c>
      <c r="AQ16" s="13" t="str">
        <f t="shared" si="0"/>
        <v>N.A.</v>
      </c>
      <c r="AR16" s="14">
        <f t="shared" si="0"/>
        <v>500</v>
      </c>
    </row>
    <row r="17" spans="1:44" ht="15" customHeight="1" thickBot="1" x14ac:dyDescent="0.3">
      <c r="A17" s="3" t="s">
        <v>14</v>
      </c>
      <c r="B17" s="2">
        <v>703620</v>
      </c>
      <c r="C17" s="2">
        <v>3825900</v>
      </c>
      <c r="D17" s="2">
        <v>20898</v>
      </c>
      <c r="E17" s="2"/>
      <c r="F17" s="2"/>
      <c r="G17" s="2"/>
      <c r="H17" s="2"/>
      <c r="I17" s="2">
        <v>1287899.9999999998</v>
      </c>
      <c r="J17" s="2">
        <v>0</v>
      </c>
      <c r="K17" s="2"/>
      <c r="L17" s="1">
        <f t="shared" si="1"/>
        <v>724518</v>
      </c>
      <c r="M17" s="13">
        <f t="shared" si="1"/>
        <v>5113800</v>
      </c>
      <c r="N17" s="14">
        <f t="shared" si="2"/>
        <v>5838318</v>
      </c>
      <c r="P17" s="3" t="s">
        <v>14</v>
      </c>
      <c r="Q17" s="2">
        <v>270</v>
      </c>
      <c r="R17" s="2">
        <v>594</v>
      </c>
      <c r="S17" s="2">
        <v>81</v>
      </c>
      <c r="T17" s="2">
        <v>0</v>
      </c>
      <c r="U17" s="2">
        <v>0</v>
      </c>
      <c r="V17" s="2">
        <v>0</v>
      </c>
      <c r="W17" s="2">
        <v>0</v>
      </c>
      <c r="X17" s="2">
        <v>243</v>
      </c>
      <c r="Y17" s="2">
        <v>81</v>
      </c>
      <c r="Z17" s="2">
        <v>0</v>
      </c>
      <c r="AA17" s="1">
        <f t="shared" si="3"/>
        <v>432</v>
      </c>
      <c r="AB17" s="13">
        <f t="shared" si="3"/>
        <v>837</v>
      </c>
      <c r="AC17" s="14">
        <f t="shared" si="4"/>
        <v>1269</v>
      </c>
      <c r="AE17" s="3" t="s">
        <v>14</v>
      </c>
      <c r="AF17" s="2">
        <f t="shared" si="5"/>
        <v>2606</v>
      </c>
      <c r="AG17" s="2">
        <f t="shared" si="0"/>
        <v>6440.909090909091</v>
      </c>
      <c r="AH17" s="2">
        <f t="shared" si="0"/>
        <v>258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5299.9999999999991</v>
      </c>
      <c r="AN17" s="2">
        <f t="shared" si="0"/>
        <v>0</v>
      </c>
      <c r="AO17" s="2" t="str">
        <f t="shared" si="0"/>
        <v>N.A.</v>
      </c>
      <c r="AP17" s="15">
        <f t="shared" si="0"/>
        <v>1677.125</v>
      </c>
      <c r="AQ17" s="13">
        <f t="shared" si="0"/>
        <v>6109.677419354839</v>
      </c>
      <c r="AR17" s="14">
        <f t="shared" si="0"/>
        <v>4600.7234042553191</v>
      </c>
    </row>
    <row r="18" spans="1:44" ht="15" customHeight="1" thickBot="1" x14ac:dyDescent="0.3">
      <c r="A18" s="3" t="s">
        <v>15</v>
      </c>
      <c r="B18" s="2">
        <v>370980</v>
      </c>
      <c r="C18" s="2">
        <v>208980</v>
      </c>
      <c r="D18" s="2"/>
      <c r="E18" s="2"/>
      <c r="F18" s="2"/>
      <c r="G18" s="2">
        <v>243000</v>
      </c>
      <c r="H18" s="2">
        <v>114588</v>
      </c>
      <c r="I18" s="2"/>
      <c r="J18" s="2">
        <v>0</v>
      </c>
      <c r="K18" s="2"/>
      <c r="L18" s="1">
        <f t="shared" si="1"/>
        <v>485568</v>
      </c>
      <c r="M18" s="13">
        <f t="shared" si="1"/>
        <v>451980</v>
      </c>
      <c r="N18" s="14">
        <f t="shared" si="2"/>
        <v>937548</v>
      </c>
      <c r="P18" s="3" t="s">
        <v>15</v>
      </c>
      <c r="Q18" s="2">
        <v>162</v>
      </c>
      <c r="R18" s="2">
        <v>81</v>
      </c>
      <c r="S18" s="2">
        <v>0</v>
      </c>
      <c r="T18" s="2">
        <v>0</v>
      </c>
      <c r="U18" s="2">
        <v>0</v>
      </c>
      <c r="V18" s="2">
        <v>162</v>
      </c>
      <c r="W18" s="2">
        <v>1971</v>
      </c>
      <c r="X18" s="2">
        <v>0</v>
      </c>
      <c r="Y18" s="2">
        <v>2241</v>
      </c>
      <c r="Z18" s="2">
        <v>0</v>
      </c>
      <c r="AA18" s="1">
        <f t="shared" si="3"/>
        <v>4374</v>
      </c>
      <c r="AB18" s="13">
        <f t="shared" si="3"/>
        <v>243</v>
      </c>
      <c r="AC18" s="17">
        <f t="shared" si="4"/>
        <v>4617</v>
      </c>
      <c r="AE18" s="3" t="s">
        <v>15</v>
      </c>
      <c r="AF18" s="2">
        <f t="shared" si="5"/>
        <v>2290</v>
      </c>
      <c r="AG18" s="2">
        <f t="shared" si="0"/>
        <v>2580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1500</v>
      </c>
      <c r="AL18" s="2">
        <f t="shared" si="0"/>
        <v>58.136986301369866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111.01234567901234</v>
      </c>
      <c r="AQ18" s="13">
        <f t="shared" si="0"/>
        <v>1860</v>
      </c>
      <c r="AR18" s="14">
        <f t="shared" si="0"/>
        <v>203.06432748538012</v>
      </c>
    </row>
    <row r="19" spans="1:44" ht="15" customHeight="1" thickBot="1" x14ac:dyDescent="0.3">
      <c r="A19" s="4" t="s">
        <v>16</v>
      </c>
      <c r="B19" s="2">
        <v>1881359.9999999998</v>
      </c>
      <c r="C19" s="2">
        <v>4034880.0000000005</v>
      </c>
      <c r="D19" s="2">
        <v>263898.00000000006</v>
      </c>
      <c r="E19" s="2"/>
      <c r="F19" s="2">
        <v>278640</v>
      </c>
      <c r="G19" s="2">
        <v>243000</v>
      </c>
      <c r="H19" s="2">
        <v>1035963</v>
      </c>
      <c r="I19" s="2">
        <v>1287899.9999999998</v>
      </c>
      <c r="J19" s="2">
        <v>0</v>
      </c>
      <c r="K19" s="2"/>
      <c r="L19" s="1">
        <f t="shared" ref="L19" si="6">B19+D19+F19+H19+J19</f>
        <v>3459861</v>
      </c>
      <c r="M19" s="13">
        <f t="shared" ref="M19" si="7">C19+E19+G19+I19+K19</f>
        <v>5565780</v>
      </c>
      <c r="N19" s="17">
        <f t="shared" ref="N19" si="8">L19+M19</f>
        <v>9025641</v>
      </c>
      <c r="P19" s="4" t="s">
        <v>16</v>
      </c>
      <c r="Q19" s="2">
        <v>837</v>
      </c>
      <c r="R19" s="2">
        <v>675</v>
      </c>
      <c r="S19" s="2">
        <v>162</v>
      </c>
      <c r="T19" s="2">
        <v>0</v>
      </c>
      <c r="U19" s="2">
        <v>108</v>
      </c>
      <c r="V19" s="2">
        <v>162</v>
      </c>
      <c r="W19" s="2">
        <v>3051</v>
      </c>
      <c r="X19" s="2">
        <v>243</v>
      </c>
      <c r="Y19" s="2">
        <v>2700</v>
      </c>
      <c r="Z19" s="2">
        <v>0</v>
      </c>
      <c r="AA19" s="1">
        <f t="shared" ref="AA19" si="9">Q19+S19+U19+W19+Y19</f>
        <v>6858</v>
      </c>
      <c r="AB19" s="13">
        <f t="shared" ref="AB19" si="10">R19+T19+V19+X19+Z19</f>
        <v>1080</v>
      </c>
      <c r="AC19" s="14">
        <f t="shared" ref="AC19" si="11">AA19+AB19</f>
        <v>7938</v>
      </c>
      <c r="AE19" s="4" t="s">
        <v>16</v>
      </c>
      <c r="AF19" s="2">
        <f t="shared" si="5"/>
        <v>2247.7419354838707</v>
      </c>
      <c r="AG19" s="2">
        <f t="shared" si="0"/>
        <v>5977.6</v>
      </c>
      <c r="AH19" s="2">
        <f t="shared" si="0"/>
        <v>1629.0000000000005</v>
      </c>
      <c r="AI19" s="2" t="str">
        <f t="shared" si="0"/>
        <v>N.A.</v>
      </c>
      <c r="AJ19" s="2">
        <f t="shared" si="0"/>
        <v>2580</v>
      </c>
      <c r="AK19" s="2">
        <f t="shared" si="0"/>
        <v>1500</v>
      </c>
      <c r="AL19" s="2">
        <f t="shared" si="0"/>
        <v>339.54867256637169</v>
      </c>
      <c r="AM19" s="2">
        <f t="shared" si="0"/>
        <v>5299.9999999999991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504.5</v>
      </c>
      <c r="AQ19" s="13">
        <f t="shared" ref="AQ19" si="13">IFERROR(M19/AB19, "N.A.")</f>
        <v>5153.5</v>
      </c>
      <c r="AR19" s="14">
        <f t="shared" ref="AR19" si="14">IFERROR(N19/AC19, "N.A.")</f>
        <v>1137.0170068027212</v>
      </c>
    </row>
    <row r="20" spans="1:44" ht="15" customHeight="1" thickBot="1" x14ac:dyDescent="0.3">
      <c r="A20" s="5" t="s">
        <v>0</v>
      </c>
      <c r="B20" s="24">
        <f>B19+C19</f>
        <v>5916240</v>
      </c>
      <c r="C20" s="26"/>
      <c r="D20" s="24">
        <f>D19+E19</f>
        <v>263898.00000000006</v>
      </c>
      <c r="E20" s="26"/>
      <c r="F20" s="24">
        <f>F19+G19</f>
        <v>521640</v>
      </c>
      <c r="G20" s="26"/>
      <c r="H20" s="24">
        <f>H19+I19</f>
        <v>2323863</v>
      </c>
      <c r="I20" s="26"/>
      <c r="J20" s="24">
        <f>J19+K19</f>
        <v>0</v>
      </c>
      <c r="K20" s="26"/>
      <c r="L20" s="24">
        <f>L19+M19</f>
        <v>9025641</v>
      </c>
      <c r="M20" s="25"/>
      <c r="N20" s="18">
        <f>B20+D20+F20+H20+J20</f>
        <v>9025641</v>
      </c>
      <c r="P20" s="5" t="s">
        <v>0</v>
      </c>
      <c r="Q20" s="24">
        <f>Q19+R19</f>
        <v>1512</v>
      </c>
      <c r="R20" s="26"/>
      <c r="S20" s="24">
        <f>S19+T19</f>
        <v>162</v>
      </c>
      <c r="T20" s="26"/>
      <c r="U20" s="24">
        <f>U19+V19</f>
        <v>270</v>
      </c>
      <c r="V20" s="26"/>
      <c r="W20" s="24">
        <f>W19+X19</f>
        <v>3294</v>
      </c>
      <c r="X20" s="26"/>
      <c r="Y20" s="24">
        <f>Y19+Z19</f>
        <v>2700</v>
      </c>
      <c r="Z20" s="26"/>
      <c r="AA20" s="24">
        <f>AA19+AB19</f>
        <v>7938</v>
      </c>
      <c r="AB20" s="26"/>
      <c r="AC20" s="19">
        <f>Q20+S20+U20+W20+Y20</f>
        <v>7938</v>
      </c>
      <c r="AE20" s="5" t="s">
        <v>0</v>
      </c>
      <c r="AF20" s="27">
        <f>IFERROR(B20/Q20,"N.A.")</f>
        <v>3912.8571428571427</v>
      </c>
      <c r="AG20" s="28"/>
      <c r="AH20" s="27">
        <f>IFERROR(D20/S20,"N.A.")</f>
        <v>1629.0000000000005</v>
      </c>
      <c r="AI20" s="28"/>
      <c r="AJ20" s="27">
        <f>IFERROR(F20/U20,"N.A.")</f>
        <v>1932</v>
      </c>
      <c r="AK20" s="28"/>
      <c r="AL20" s="27">
        <f>IFERROR(H20/W20,"N.A.")</f>
        <v>705.48360655737702</v>
      </c>
      <c r="AM20" s="28"/>
      <c r="AN20" s="27">
        <f>IFERROR(J20/Y20,"N.A.")</f>
        <v>0</v>
      </c>
      <c r="AO20" s="28"/>
      <c r="AP20" s="27">
        <f>IFERROR(L20/AA20,"N.A.")</f>
        <v>1137.0170068027212</v>
      </c>
      <c r="AQ20" s="28"/>
      <c r="AR20" s="16">
        <f>IFERROR(N20/AC20, "N.A.")</f>
        <v>1137.0170068027212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650160</v>
      </c>
      <c r="C27" s="2"/>
      <c r="D27" s="2">
        <v>243000</v>
      </c>
      <c r="E27" s="2"/>
      <c r="F27" s="2">
        <v>278640</v>
      </c>
      <c r="G27" s="2"/>
      <c r="H27" s="2">
        <v>550800</v>
      </c>
      <c r="I27" s="2"/>
      <c r="J27" s="2"/>
      <c r="K27" s="2"/>
      <c r="L27" s="1">
        <f>B27+D27+F27+H27+J27</f>
        <v>1722600</v>
      </c>
      <c r="M27" s="13">
        <f>C27+E27+G27+I27+K27</f>
        <v>0</v>
      </c>
      <c r="N27" s="14">
        <f>L27+M27</f>
        <v>1722600</v>
      </c>
      <c r="P27" s="3" t="s">
        <v>12</v>
      </c>
      <c r="Q27" s="2">
        <v>216</v>
      </c>
      <c r="R27" s="2">
        <v>0</v>
      </c>
      <c r="S27" s="2">
        <v>81</v>
      </c>
      <c r="T27" s="2">
        <v>0</v>
      </c>
      <c r="U27" s="2">
        <v>108</v>
      </c>
      <c r="V27" s="2">
        <v>0</v>
      </c>
      <c r="W27" s="2">
        <v>297</v>
      </c>
      <c r="X27" s="2">
        <v>0</v>
      </c>
      <c r="Y27" s="2">
        <v>0</v>
      </c>
      <c r="Z27" s="2">
        <v>0</v>
      </c>
      <c r="AA27" s="1">
        <f>Q27+S27+U27+W27+Y27</f>
        <v>702</v>
      </c>
      <c r="AB27" s="13">
        <f>R27+T27+V27+X27+Z27</f>
        <v>0</v>
      </c>
      <c r="AC27" s="14">
        <f>AA27+AB27</f>
        <v>702</v>
      </c>
      <c r="AE27" s="3" t="s">
        <v>12</v>
      </c>
      <c r="AF27" s="2">
        <f>IFERROR(B27/Q27, "N.A.")</f>
        <v>3010</v>
      </c>
      <c r="AG27" s="2" t="str">
        <f t="shared" ref="AG27:AR31" si="15">IFERROR(C27/R27, "N.A.")</f>
        <v>N.A.</v>
      </c>
      <c r="AH27" s="2">
        <f t="shared" si="15"/>
        <v>3000</v>
      </c>
      <c r="AI27" s="2" t="str">
        <f t="shared" si="15"/>
        <v>N.A.</v>
      </c>
      <c r="AJ27" s="2">
        <f t="shared" si="15"/>
        <v>2580</v>
      </c>
      <c r="AK27" s="2" t="str">
        <f t="shared" si="15"/>
        <v>N.A.</v>
      </c>
      <c r="AL27" s="2">
        <f t="shared" si="15"/>
        <v>1854.5454545454545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2453.8461538461538</v>
      </c>
      <c r="AQ27" s="13" t="str">
        <f t="shared" si="15"/>
        <v>N.A.</v>
      </c>
      <c r="AR27" s="14">
        <f t="shared" si="15"/>
        <v>2453.8461538461538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533520</v>
      </c>
      <c r="C29" s="2">
        <v>1962900</v>
      </c>
      <c r="D29" s="2">
        <v>20898</v>
      </c>
      <c r="E29" s="2"/>
      <c r="F29" s="2"/>
      <c r="G29" s="2"/>
      <c r="H29" s="2"/>
      <c r="I29" s="2"/>
      <c r="J29" s="2">
        <v>0</v>
      </c>
      <c r="K29" s="2"/>
      <c r="L29" s="1">
        <f t="shared" si="16"/>
        <v>554418</v>
      </c>
      <c r="M29" s="13">
        <f t="shared" si="16"/>
        <v>1962900</v>
      </c>
      <c r="N29" s="14">
        <f t="shared" si="17"/>
        <v>2517318</v>
      </c>
      <c r="P29" s="3" t="s">
        <v>14</v>
      </c>
      <c r="Q29" s="2">
        <v>189</v>
      </c>
      <c r="R29" s="2">
        <v>432</v>
      </c>
      <c r="S29" s="2">
        <v>81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81</v>
      </c>
      <c r="Z29" s="2">
        <v>0</v>
      </c>
      <c r="AA29" s="1">
        <f t="shared" si="18"/>
        <v>351</v>
      </c>
      <c r="AB29" s="13">
        <f t="shared" si="18"/>
        <v>432</v>
      </c>
      <c r="AC29" s="14">
        <f t="shared" si="19"/>
        <v>783</v>
      </c>
      <c r="AE29" s="3" t="s">
        <v>14</v>
      </c>
      <c r="AF29" s="2">
        <f t="shared" si="20"/>
        <v>2822.8571428571427</v>
      </c>
      <c r="AG29" s="2">
        <f t="shared" si="15"/>
        <v>4543.75</v>
      </c>
      <c r="AH29" s="2">
        <f t="shared" si="15"/>
        <v>258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1579.5384615384614</v>
      </c>
      <c r="AQ29" s="13">
        <f t="shared" si="15"/>
        <v>4543.75</v>
      </c>
      <c r="AR29" s="14">
        <f t="shared" si="15"/>
        <v>3214.9655172413795</v>
      </c>
    </row>
    <row r="30" spans="1:44" ht="15" customHeight="1" thickBot="1" x14ac:dyDescent="0.3">
      <c r="A30" s="3" t="s">
        <v>15</v>
      </c>
      <c r="B30" s="2">
        <v>370980</v>
      </c>
      <c r="C30" s="2">
        <v>208980</v>
      </c>
      <c r="D30" s="2"/>
      <c r="E30" s="2"/>
      <c r="F30" s="2"/>
      <c r="G30" s="2">
        <v>243000</v>
      </c>
      <c r="H30" s="2">
        <v>44928.000000000015</v>
      </c>
      <c r="I30" s="2"/>
      <c r="J30" s="2">
        <v>0</v>
      </c>
      <c r="K30" s="2"/>
      <c r="L30" s="1">
        <f t="shared" si="16"/>
        <v>415908</v>
      </c>
      <c r="M30" s="13">
        <f t="shared" si="16"/>
        <v>451980</v>
      </c>
      <c r="N30" s="14">
        <f t="shared" si="17"/>
        <v>867888</v>
      </c>
      <c r="P30" s="3" t="s">
        <v>15</v>
      </c>
      <c r="Q30" s="2">
        <v>162</v>
      </c>
      <c r="R30" s="2">
        <v>81</v>
      </c>
      <c r="S30" s="2">
        <v>0</v>
      </c>
      <c r="T30" s="2">
        <v>0</v>
      </c>
      <c r="U30" s="2">
        <v>0</v>
      </c>
      <c r="V30" s="2">
        <v>162</v>
      </c>
      <c r="W30" s="2">
        <v>1863</v>
      </c>
      <c r="X30" s="2">
        <v>0</v>
      </c>
      <c r="Y30" s="2">
        <v>1944</v>
      </c>
      <c r="Z30" s="2">
        <v>0</v>
      </c>
      <c r="AA30" s="1">
        <f t="shared" si="18"/>
        <v>3969</v>
      </c>
      <c r="AB30" s="13">
        <f t="shared" si="18"/>
        <v>243</v>
      </c>
      <c r="AC30" s="17">
        <f t="shared" si="19"/>
        <v>4212</v>
      </c>
      <c r="AE30" s="3" t="s">
        <v>15</v>
      </c>
      <c r="AF30" s="2">
        <f t="shared" si="20"/>
        <v>2290</v>
      </c>
      <c r="AG30" s="2">
        <f t="shared" si="15"/>
        <v>2580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1500</v>
      </c>
      <c r="AL30" s="2">
        <f t="shared" si="15"/>
        <v>24.115942028985515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104.78911564625851</v>
      </c>
      <c r="AQ30" s="13">
        <f t="shared" si="15"/>
        <v>1860</v>
      </c>
      <c r="AR30" s="14">
        <f t="shared" si="15"/>
        <v>206.05128205128204</v>
      </c>
    </row>
    <row r="31" spans="1:44" ht="15" customHeight="1" thickBot="1" x14ac:dyDescent="0.3">
      <c r="A31" s="4" t="s">
        <v>16</v>
      </c>
      <c r="B31" s="2">
        <v>1554660</v>
      </c>
      <c r="C31" s="2">
        <v>2171880</v>
      </c>
      <c r="D31" s="2">
        <v>263898.00000000006</v>
      </c>
      <c r="E31" s="2"/>
      <c r="F31" s="2">
        <v>278640</v>
      </c>
      <c r="G31" s="2">
        <v>243000</v>
      </c>
      <c r="H31" s="2">
        <v>595727.99999999988</v>
      </c>
      <c r="I31" s="2"/>
      <c r="J31" s="2">
        <v>0</v>
      </c>
      <c r="K31" s="2"/>
      <c r="L31" s="1">
        <f t="shared" ref="L31" si="21">B31+D31+F31+H31+J31</f>
        <v>2692926</v>
      </c>
      <c r="M31" s="13">
        <f t="shared" ref="M31" si="22">C31+E31+G31+I31+K31</f>
        <v>2414880</v>
      </c>
      <c r="N31" s="17">
        <f t="shared" ref="N31" si="23">L31+M31</f>
        <v>5107806</v>
      </c>
      <c r="P31" s="4" t="s">
        <v>16</v>
      </c>
      <c r="Q31" s="2">
        <v>567</v>
      </c>
      <c r="R31" s="2">
        <v>513</v>
      </c>
      <c r="S31" s="2">
        <v>162</v>
      </c>
      <c r="T31" s="2">
        <v>0</v>
      </c>
      <c r="U31" s="2">
        <v>108</v>
      </c>
      <c r="V31" s="2">
        <v>162</v>
      </c>
      <c r="W31" s="2">
        <v>2160</v>
      </c>
      <c r="X31" s="2">
        <v>0</v>
      </c>
      <c r="Y31" s="2">
        <v>2025</v>
      </c>
      <c r="Z31" s="2">
        <v>0</v>
      </c>
      <c r="AA31" s="1">
        <f t="shared" ref="AA31" si="24">Q31+S31+U31+W31+Y31</f>
        <v>5022</v>
      </c>
      <c r="AB31" s="13">
        <f t="shared" ref="AB31" si="25">R31+T31+V31+X31+Z31</f>
        <v>675</v>
      </c>
      <c r="AC31" s="14">
        <f t="shared" ref="AC31" si="26">AA31+AB31</f>
        <v>5697</v>
      </c>
      <c r="AE31" s="4" t="s">
        <v>16</v>
      </c>
      <c r="AF31" s="2">
        <f t="shared" si="20"/>
        <v>2741.9047619047619</v>
      </c>
      <c r="AG31" s="2">
        <f t="shared" si="15"/>
        <v>4233.6842105263158</v>
      </c>
      <c r="AH31" s="2">
        <f t="shared" si="15"/>
        <v>1629.0000000000005</v>
      </c>
      <c r="AI31" s="2" t="str">
        <f t="shared" si="15"/>
        <v>N.A.</v>
      </c>
      <c r="AJ31" s="2">
        <f t="shared" si="15"/>
        <v>2580</v>
      </c>
      <c r="AK31" s="2">
        <f t="shared" si="15"/>
        <v>1500</v>
      </c>
      <c r="AL31" s="2">
        <f t="shared" si="15"/>
        <v>275.79999999999995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536.22580645161293</v>
      </c>
      <c r="AQ31" s="13">
        <f t="shared" ref="AQ31" si="28">IFERROR(M31/AB31, "N.A.")</f>
        <v>3577.6</v>
      </c>
      <c r="AR31" s="14">
        <f t="shared" ref="AR31" si="29">IFERROR(N31/AC31, "N.A.")</f>
        <v>896.57819905213273</v>
      </c>
    </row>
    <row r="32" spans="1:44" ht="15" customHeight="1" thickBot="1" x14ac:dyDescent="0.3">
      <c r="A32" s="5" t="s">
        <v>0</v>
      </c>
      <c r="B32" s="24">
        <f>B31+C31</f>
        <v>3726540</v>
      </c>
      <c r="C32" s="26"/>
      <c r="D32" s="24">
        <f>D31+E31</f>
        <v>263898.00000000006</v>
      </c>
      <c r="E32" s="26"/>
      <c r="F32" s="24">
        <f>F31+G31</f>
        <v>521640</v>
      </c>
      <c r="G32" s="26"/>
      <c r="H32" s="24">
        <f>H31+I31</f>
        <v>595727.99999999988</v>
      </c>
      <c r="I32" s="26"/>
      <c r="J32" s="24">
        <f>J31+K31</f>
        <v>0</v>
      </c>
      <c r="K32" s="26"/>
      <c r="L32" s="24">
        <f>L31+M31</f>
        <v>5107806</v>
      </c>
      <c r="M32" s="25"/>
      <c r="N32" s="18">
        <f>B32+D32+F32+H32+J32</f>
        <v>5107806</v>
      </c>
      <c r="P32" s="5" t="s">
        <v>0</v>
      </c>
      <c r="Q32" s="24">
        <f>Q31+R31</f>
        <v>1080</v>
      </c>
      <c r="R32" s="26"/>
      <c r="S32" s="24">
        <f>S31+T31</f>
        <v>162</v>
      </c>
      <c r="T32" s="26"/>
      <c r="U32" s="24">
        <f>U31+V31</f>
        <v>270</v>
      </c>
      <c r="V32" s="26"/>
      <c r="W32" s="24">
        <f>W31+X31</f>
        <v>2160</v>
      </c>
      <c r="X32" s="26"/>
      <c r="Y32" s="24">
        <f>Y31+Z31</f>
        <v>2025</v>
      </c>
      <c r="Z32" s="26"/>
      <c r="AA32" s="24">
        <f>AA31+AB31</f>
        <v>5697</v>
      </c>
      <c r="AB32" s="26"/>
      <c r="AC32" s="19">
        <f>Q32+S32+U32+W32+Y32</f>
        <v>5697</v>
      </c>
      <c r="AE32" s="5" t="s">
        <v>0</v>
      </c>
      <c r="AF32" s="27">
        <f>IFERROR(B32/Q32,"N.A.")</f>
        <v>3450.5</v>
      </c>
      <c r="AG32" s="28"/>
      <c r="AH32" s="27">
        <f>IFERROR(D32/S32,"N.A.")</f>
        <v>1629.0000000000005</v>
      </c>
      <c r="AI32" s="28"/>
      <c r="AJ32" s="27">
        <f>IFERROR(F32/U32,"N.A.")</f>
        <v>1932</v>
      </c>
      <c r="AK32" s="28"/>
      <c r="AL32" s="27">
        <f>IFERROR(H32/W32,"N.A.")</f>
        <v>275.79999999999995</v>
      </c>
      <c r="AM32" s="28"/>
      <c r="AN32" s="27">
        <f>IFERROR(J32/Y32,"N.A.")</f>
        <v>0</v>
      </c>
      <c r="AO32" s="28"/>
      <c r="AP32" s="27">
        <f>IFERROR(L32/AA32,"N.A.")</f>
        <v>896.57819905213273</v>
      </c>
      <c r="AQ32" s="28"/>
      <c r="AR32" s="16">
        <f>IFERROR(N32/AC32, "N.A.")</f>
        <v>896.57819905213273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116100</v>
      </c>
      <c r="C39" s="2"/>
      <c r="D39" s="2"/>
      <c r="E39" s="2"/>
      <c r="F39" s="2"/>
      <c r="G39" s="2"/>
      <c r="H39" s="2">
        <v>370575</v>
      </c>
      <c r="I39" s="2"/>
      <c r="J39" s="2">
        <v>0</v>
      </c>
      <c r="K39" s="2"/>
      <c r="L39" s="1">
        <f>B39+D39+F39+H39+J39</f>
        <v>486675</v>
      </c>
      <c r="M39" s="13">
        <f>C39+E39+G39+I39+K39</f>
        <v>0</v>
      </c>
      <c r="N39" s="14">
        <f>L39+M39</f>
        <v>486675</v>
      </c>
      <c r="P39" s="3" t="s">
        <v>12</v>
      </c>
      <c r="Q39" s="2">
        <v>108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783</v>
      </c>
      <c r="X39" s="2">
        <v>0</v>
      </c>
      <c r="Y39" s="2">
        <v>378</v>
      </c>
      <c r="Z39" s="2">
        <v>0</v>
      </c>
      <c r="AA39" s="1">
        <f>Q39+S39+U39+W39+Y39</f>
        <v>1269</v>
      </c>
      <c r="AB39" s="13">
        <f>R39+T39+V39+X39+Z39</f>
        <v>0</v>
      </c>
      <c r="AC39" s="14">
        <f>AA39+AB39</f>
        <v>1269</v>
      </c>
      <c r="AE39" s="3" t="s">
        <v>12</v>
      </c>
      <c r="AF39" s="2">
        <f>IFERROR(B39/Q39, "N.A.")</f>
        <v>1075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473.27586206896552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383.51063829787233</v>
      </c>
      <c r="AQ39" s="13" t="str">
        <f t="shared" si="30"/>
        <v>N.A.</v>
      </c>
      <c r="AR39" s="14">
        <f t="shared" si="30"/>
        <v>383.51063829787233</v>
      </c>
    </row>
    <row r="40" spans="1:44" ht="15" customHeight="1" thickBot="1" x14ac:dyDescent="0.3">
      <c r="A40" s="3" t="s">
        <v>13</v>
      </c>
      <c r="B40" s="2">
        <v>40500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40500</v>
      </c>
      <c r="M40" s="13">
        <f t="shared" si="31"/>
        <v>0</v>
      </c>
      <c r="N40" s="14">
        <f t="shared" ref="N40:N42" si="32">L40+M40</f>
        <v>40500</v>
      </c>
      <c r="P40" s="3" t="s">
        <v>13</v>
      </c>
      <c r="Q40" s="2">
        <v>81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81</v>
      </c>
      <c r="AB40" s="13">
        <f t="shared" si="33"/>
        <v>0</v>
      </c>
      <c r="AC40" s="14">
        <f t="shared" ref="AC40:AC42" si="34">AA40+AB40</f>
        <v>81</v>
      </c>
      <c r="AE40" s="3" t="s">
        <v>13</v>
      </c>
      <c r="AF40" s="2">
        <f t="shared" ref="AF40:AF43" si="35">IFERROR(B40/Q40, "N.A.")</f>
        <v>500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500</v>
      </c>
      <c r="AQ40" s="13" t="str">
        <f t="shared" si="30"/>
        <v>N.A.</v>
      </c>
      <c r="AR40" s="14">
        <f t="shared" si="30"/>
        <v>500</v>
      </c>
    </row>
    <row r="41" spans="1:44" ht="15" customHeight="1" thickBot="1" x14ac:dyDescent="0.3">
      <c r="A41" s="3" t="s">
        <v>14</v>
      </c>
      <c r="B41" s="2">
        <v>170100</v>
      </c>
      <c r="C41" s="2">
        <v>1863000</v>
      </c>
      <c r="D41" s="2"/>
      <c r="E41" s="2"/>
      <c r="F41" s="2"/>
      <c r="G41" s="2"/>
      <c r="H41" s="2"/>
      <c r="I41" s="2">
        <v>1287899.9999999998</v>
      </c>
      <c r="J41" s="2"/>
      <c r="K41" s="2"/>
      <c r="L41" s="1">
        <f t="shared" si="31"/>
        <v>170100</v>
      </c>
      <c r="M41" s="13">
        <f t="shared" si="31"/>
        <v>3150900</v>
      </c>
      <c r="N41" s="14">
        <f t="shared" si="32"/>
        <v>3321000</v>
      </c>
      <c r="P41" s="3" t="s">
        <v>14</v>
      </c>
      <c r="Q41" s="2">
        <v>81</v>
      </c>
      <c r="R41" s="2">
        <v>162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243</v>
      </c>
      <c r="Y41" s="2">
        <v>0</v>
      </c>
      <c r="Z41" s="2">
        <v>0</v>
      </c>
      <c r="AA41" s="1">
        <f t="shared" si="33"/>
        <v>81</v>
      </c>
      <c r="AB41" s="13">
        <f t="shared" si="33"/>
        <v>405</v>
      </c>
      <c r="AC41" s="14">
        <f t="shared" si="34"/>
        <v>486</v>
      </c>
      <c r="AE41" s="3" t="s">
        <v>14</v>
      </c>
      <c r="AF41" s="2">
        <f t="shared" si="35"/>
        <v>2100</v>
      </c>
      <c r="AG41" s="2">
        <f t="shared" si="30"/>
        <v>11500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5299.9999999999991</v>
      </c>
      <c r="AN41" s="2" t="str">
        <f t="shared" si="30"/>
        <v>N.A.</v>
      </c>
      <c r="AO41" s="2" t="str">
        <f t="shared" si="30"/>
        <v>N.A.</v>
      </c>
      <c r="AP41" s="15">
        <f t="shared" si="30"/>
        <v>2100</v>
      </c>
      <c r="AQ41" s="13">
        <f t="shared" si="30"/>
        <v>7780</v>
      </c>
      <c r="AR41" s="14">
        <f t="shared" si="30"/>
        <v>6833.333333333333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69660</v>
      </c>
      <c r="I42" s="2"/>
      <c r="J42" s="2">
        <v>0</v>
      </c>
      <c r="K42" s="2"/>
      <c r="L42" s="1">
        <f t="shared" si="31"/>
        <v>69660</v>
      </c>
      <c r="M42" s="13">
        <f t="shared" si="31"/>
        <v>0</v>
      </c>
      <c r="N42" s="14">
        <f t="shared" si="32"/>
        <v>69660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108</v>
      </c>
      <c r="X42" s="2">
        <v>0</v>
      </c>
      <c r="Y42" s="2">
        <v>297</v>
      </c>
      <c r="Z42" s="2">
        <v>0</v>
      </c>
      <c r="AA42" s="1">
        <f t="shared" si="33"/>
        <v>405</v>
      </c>
      <c r="AB42" s="13">
        <f t="shared" si="33"/>
        <v>0</v>
      </c>
      <c r="AC42" s="14">
        <f t="shared" si="34"/>
        <v>405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645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172</v>
      </c>
      <c r="AQ42" s="13" t="str">
        <f t="shared" si="30"/>
        <v>N.A.</v>
      </c>
      <c r="AR42" s="14">
        <f t="shared" si="30"/>
        <v>172</v>
      </c>
    </row>
    <row r="43" spans="1:44" ht="15" customHeight="1" thickBot="1" x14ac:dyDescent="0.3">
      <c r="A43" s="4" t="s">
        <v>16</v>
      </c>
      <c r="B43" s="2">
        <v>326700</v>
      </c>
      <c r="C43" s="2">
        <v>1863000</v>
      </c>
      <c r="D43" s="2"/>
      <c r="E43" s="2"/>
      <c r="F43" s="2"/>
      <c r="G43" s="2"/>
      <c r="H43" s="2">
        <v>440235</v>
      </c>
      <c r="I43" s="2">
        <v>1287899.9999999998</v>
      </c>
      <c r="J43" s="2">
        <v>0</v>
      </c>
      <c r="K43" s="2"/>
      <c r="L43" s="1">
        <f t="shared" ref="L43" si="36">B43+D43+F43+H43+J43</f>
        <v>766935</v>
      </c>
      <c r="M43" s="13">
        <f t="shared" ref="M43" si="37">C43+E43+G43+I43+K43</f>
        <v>3150900</v>
      </c>
      <c r="N43" s="17">
        <f t="shared" ref="N43" si="38">L43+M43</f>
        <v>3917835</v>
      </c>
      <c r="P43" s="4" t="s">
        <v>16</v>
      </c>
      <c r="Q43" s="2">
        <v>270</v>
      </c>
      <c r="R43" s="2">
        <v>162</v>
      </c>
      <c r="S43" s="2">
        <v>0</v>
      </c>
      <c r="T43" s="2">
        <v>0</v>
      </c>
      <c r="U43" s="2">
        <v>0</v>
      </c>
      <c r="V43" s="2">
        <v>0</v>
      </c>
      <c r="W43" s="2">
        <v>891</v>
      </c>
      <c r="X43" s="2">
        <v>243</v>
      </c>
      <c r="Y43" s="2">
        <v>675</v>
      </c>
      <c r="Z43" s="2">
        <v>0</v>
      </c>
      <c r="AA43" s="1">
        <f t="shared" ref="AA43" si="39">Q43+S43+U43+W43+Y43</f>
        <v>1836</v>
      </c>
      <c r="AB43" s="13">
        <f t="shared" ref="AB43" si="40">R43+T43+V43+X43+Z43</f>
        <v>405</v>
      </c>
      <c r="AC43" s="17">
        <f t="shared" ref="AC43" si="41">AA43+AB43</f>
        <v>2241</v>
      </c>
      <c r="AE43" s="4" t="s">
        <v>16</v>
      </c>
      <c r="AF43" s="2">
        <f t="shared" si="35"/>
        <v>1210</v>
      </c>
      <c r="AG43" s="2">
        <f t="shared" si="30"/>
        <v>11500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494.09090909090907</v>
      </c>
      <c r="AM43" s="2">
        <f t="shared" si="30"/>
        <v>5299.9999999999991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417.72058823529414</v>
      </c>
      <c r="AQ43" s="13">
        <f t="shared" ref="AQ43" si="43">IFERROR(M43/AB43, "N.A.")</f>
        <v>7780</v>
      </c>
      <c r="AR43" s="14">
        <f t="shared" ref="AR43" si="44">IFERROR(N43/AC43, "N.A.")</f>
        <v>1748.2530120481927</v>
      </c>
    </row>
    <row r="44" spans="1:44" ht="15" customHeight="1" thickBot="1" x14ac:dyDescent="0.3">
      <c r="A44" s="5" t="s">
        <v>0</v>
      </c>
      <c r="B44" s="24">
        <f>B43+C43</f>
        <v>2189700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1728134.9999999998</v>
      </c>
      <c r="I44" s="26"/>
      <c r="J44" s="24">
        <f>J43+K43</f>
        <v>0</v>
      </c>
      <c r="K44" s="26"/>
      <c r="L44" s="24">
        <f>L43+M43</f>
        <v>3917835</v>
      </c>
      <c r="M44" s="25"/>
      <c r="N44" s="18">
        <f>B44+D44+F44+H44+J44</f>
        <v>3917835</v>
      </c>
      <c r="P44" s="5" t="s">
        <v>0</v>
      </c>
      <c r="Q44" s="24">
        <f>Q43+R43</f>
        <v>432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1134</v>
      </c>
      <c r="X44" s="26"/>
      <c r="Y44" s="24">
        <f>Y43+Z43</f>
        <v>675</v>
      </c>
      <c r="Z44" s="26"/>
      <c r="AA44" s="24">
        <f>AA43+AB43</f>
        <v>2241</v>
      </c>
      <c r="AB44" s="25"/>
      <c r="AC44" s="18">
        <f>Q44+S44+U44+W44+Y44</f>
        <v>2241</v>
      </c>
      <c r="AE44" s="5" t="s">
        <v>0</v>
      </c>
      <c r="AF44" s="27">
        <f>IFERROR(B44/Q44,"N.A.")</f>
        <v>5068.75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1523.9285714285713</v>
      </c>
      <c r="AM44" s="28"/>
      <c r="AN44" s="27">
        <f>IFERROR(J44/Y44,"N.A.")</f>
        <v>0</v>
      </c>
      <c r="AO44" s="28"/>
      <c r="AP44" s="27">
        <f>IFERROR(L44/AA44,"N.A.")</f>
        <v>1748.2530120481927</v>
      </c>
      <c r="AQ44" s="28"/>
      <c r="AR44" s="16">
        <f>IFERROR(N44/AC44, "N.A.")</f>
        <v>1748.2530120481927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4240660</v>
      </c>
      <c r="C15" s="2"/>
      <c r="D15" s="2">
        <v>701760</v>
      </c>
      <c r="E15" s="2"/>
      <c r="F15" s="2">
        <v>7383290</v>
      </c>
      <c r="G15" s="2"/>
      <c r="H15" s="2">
        <v>13613129</v>
      </c>
      <c r="I15" s="2"/>
      <c r="J15" s="2">
        <v>0</v>
      </c>
      <c r="K15" s="2"/>
      <c r="L15" s="1">
        <f>B15+D15+F15+H15+J15</f>
        <v>25938839</v>
      </c>
      <c r="M15" s="13">
        <f>C15+E15+G15+I15+K15</f>
        <v>0</v>
      </c>
      <c r="N15" s="14">
        <f>L15+M15</f>
        <v>25938839</v>
      </c>
      <c r="P15" s="3" t="s">
        <v>12</v>
      </c>
      <c r="Q15" s="2">
        <v>1699</v>
      </c>
      <c r="R15" s="2">
        <v>0</v>
      </c>
      <c r="S15" s="2">
        <v>221</v>
      </c>
      <c r="T15" s="2">
        <v>0</v>
      </c>
      <c r="U15" s="2">
        <v>910</v>
      </c>
      <c r="V15" s="2">
        <v>0</v>
      </c>
      <c r="W15" s="2">
        <v>3585</v>
      </c>
      <c r="X15" s="2">
        <v>0</v>
      </c>
      <c r="Y15" s="2">
        <v>521</v>
      </c>
      <c r="Z15" s="2">
        <v>0</v>
      </c>
      <c r="AA15" s="1">
        <f>Q15+S15+U15+W15+Y15</f>
        <v>6936</v>
      </c>
      <c r="AB15" s="13">
        <f>R15+T15+V15+X15+Z15</f>
        <v>0</v>
      </c>
      <c r="AC15" s="14">
        <f>AA15+AB15</f>
        <v>6936</v>
      </c>
      <c r="AE15" s="3" t="s">
        <v>12</v>
      </c>
      <c r="AF15" s="2">
        <f>IFERROR(B15/Q15, "N.A.")</f>
        <v>2495.974102413184</v>
      </c>
      <c r="AG15" s="2" t="str">
        <f t="shared" ref="AG15:AR19" si="0">IFERROR(C15/R15, "N.A.")</f>
        <v>N.A.</v>
      </c>
      <c r="AH15" s="2">
        <f t="shared" si="0"/>
        <v>3175.3846153846152</v>
      </c>
      <c r="AI15" s="2" t="str">
        <f t="shared" si="0"/>
        <v>N.A.</v>
      </c>
      <c r="AJ15" s="2">
        <f t="shared" si="0"/>
        <v>8113.5054945054944</v>
      </c>
      <c r="AK15" s="2" t="str">
        <f t="shared" si="0"/>
        <v>N.A.</v>
      </c>
      <c r="AL15" s="2">
        <f t="shared" si="0"/>
        <v>3797.2465829846583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3739.7403402537484</v>
      </c>
      <c r="AQ15" s="13" t="str">
        <f t="shared" si="0"/>
        <v>N.A.</v>
      </c>
      <c r="AR15" s="14">
        <f t="shared" si="0"/>
        <v>3739.7403402537484</v>
      </c>
    </row>
    <row r="16" spans="1:44" ht="15" customHeight="1" thickBot="1" x14ac:dyDescent="0.3">
      <c r="A16" s="3" t="s">
        <v>13</v>
      </c>
      <c r="B16" s="2">
        <v>1154550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1154550</v>
      </c>
      <c r="M16" s="13">
        <f t="shared" si="1"/>
        <v>0</v>
      </c>
      <c r="N16" s="14">
        <f t="shared" ref="N16:N18" si="2">L16+M16</f>
        <v>1154550</v>
      </c>
      <c r="P16" s="3" t="s">
        <v>13</v>
      </c>
      <c r="Q16" s="2">
        <v>389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389</v>
      </c>
      <c r="AB16" s="13">
        <f t="shared" si="3"/>
        <v>0</v>
      </c>
      <c r="AC16" s="14">
        <f t="shared" ref="AC16:AC18" si="4">AA16+AB16</f>
        <v>389</v>
      </c>
      <c r="AE16" s="3" t="s">
        <v>13</v>
      </c>
      <c r="AF16" s="2">
        <f t="shared" ref="AF16:AF19" si="5">IFERROR(B16/Q16, "N.A.")</f>
        <v>2967.9948586118253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2967.9948586118253</v>
      </c>
      <c r="AQ16" s="13" t="str">
        <f t="shared" si="0"/>
        <v>N.A.</v>
      </c>
      <c r="AR16" s="14">
        <f t="shared" si="0"/>
        <v>2967.9948586118253</v>
      </c>
    </row>
    <row r="17" spans="1:44" ht="15" customHeight="1" thickBot="1" x14ac:dyDescent="0.3">
      <c r="A17" s="3" t="s">
        <v>14</v>
      </c>
      <c r="B17" s="2">
        <v>20520585.999999996</v>
      </c>
      <c r="C17" s="2">
        <v>13463000</v>
      </c>
      <c r="D17" s="2"/>
      <c r="E17" s="2"/>
      <c r="F17" s="2"/>
      <c r="G17" s="2">
        <v>9100000.0000000019</v>
      </c>
      <c r="H17" s="2"/>
      <c r="I17" s="2">
        <v>952000</v>
      </c>
      <c r="J17" s="2">
        <v>0</v>
      </c>
      <c r="K17" s="2"/>
      <c r="L17" s="1">
        <f t="shared" si="1"/>
        <v>20520585.999999996</v>
      </c>
      <c r="M17" s="13">
        <f t="shared" si="1"/>
        <v>23515000</v>
      </c>
      <c r="N17" s="14">
        <f t="shared" si="2"/>
        <v>44035586</v>
      </c>
      <c r="P17" s="3" t="s">
        <v>14</v>
      </c>
      <c r="Q17" s="2">
        <v>3996</v>
      </c>
      <c r="R17" s="2">
        <v>2018</v>
      </c>
      <c r="S17" s="2">
        <v>0</v>
      </c>
      <c r="T17" s="2">
        <v>0</v>
      </c>
      <c r="U17" s="2">
        <v>0</v>
      </c>
      <c r="V17" s="2">
        <v>390</v>
      </c>
      <c r="W17" s="2">
        <v>0</v>
      </c>
      <c r="X17" s="2">
        <v>136</v>
      </c>
      <c r="Y17" s="2">
        <v>383</v>
      </c>
      <c r="Z17" s="2">
        <v>0</v>
      </c>
      <c r="AA17" s="1">
        <f t="shared" si="3"/>
        <v>4379</v>
      </c>
      <c r="AB17" s="13">
        <f t="shared" si="3"/>
        <v>2544</v>
      </c>
      <c r="AC17" s="14">
        <f t="shared" si="4"/>
        <v>6923</v>
      </c>
      <c r="AE17" s="3" t="s">
        <v>14</v>
      </c>
      <c r="AF17" s="2">
        <f t="shared" si="5"/>
        <v>5135.2817817817804</v>
      </c>
      <c r="AG17" s="2">
        <f t="shared" si="0"/>
        <v>6671.4568880079287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23333.333333333339</v>
      </c>
      <c r="AL17" s="2" t="str">
        <f t="shared" si="0"/>
        <v>N.A.</v>
      </c>
      <c r="AM17" s="2">
        <f t="shared" si="0"/>
        <v>7000</v>
      </c>
      <c r="AN17" s="2">
        <f t="shared" si="0"/>
        <v>0</v>
      </c>
      <c r="AO17" s="2" t="str">
        <f t="shared" si="0"/>
        <v>N.A.</v>
      </c>
      <c r="AP17" s="15">
        <f t="shared" si="0"/>
        <v>4686.1351906828031</v>
      </c>
      <c r="AQ17" s="13">
        <f t="shared" si="0"/>
        <v>9243.3176100628934</v>
      </c>
      <c r="AR17" s="14">
        <f t="shared" si="0"/>
        <v>6360.7664307381192</v>
      </c>
    </row>
    <row r="18" spans="1:44" ht="15" customHeight="1" thickBot="1" x14ac:dyDescent="0.3">
      <c r="A18" s="3" t="s">
        <v>15</v>
      </c>
      <c r="B18" s="2">
        <v>1740640</v>
      </c>
      <c r="C18" s="2"/>
      <c r="D18" s="2">
        <v>4532200</v>
      </c>
      <c r="E18" s="2"/>
      <c r="F18" s="2"/>
      <c r="G18" s="2">
        <v>1228080</v>
      </c>
      <c r="H18" s="2">
        <v>631500</v>
      </c>
      <c r="I18" s="2"/>
      <c r="J18" s="2">
        <v>0</v>
      </c>
      <c r="K18" s="2"/>
      <c r="L18" s="1">
        <f t="shared" si="1"/>
        <v>6904340</v>
      </c>
      <c r="M18" s="13">
        <f t="shared" si="1"/>
        <v>1228080</v>
      </c>
      <c r="N18" s="14">
        <f t="shared" si="2"/>
        <v>8132420</v>
      </c>
      <c r="P18" s="3" t="s">
        <v>15</v>
      </c>
      <c r="Q18" s="2">
        <v>506</v>
      </c>
      <c r="R18" s="2">
        <v>0</v>
      </c>
      <c r="S18" s="2">
        <v>952</v>
      </c>
      <c r="T18" s="2">
        <v>0</v>
      </c>
      <c r="U18" s="2">
        <v>0</v>
      </c>
      <c r="V18" s="2">
        <v>272</v>
      </c>
      <c r="W18" s="2">
        <v>1238</v>
      </c>
      <c r="X18" s="2">
        <v>0</v>
      </c>
      <c r="Y18" s="2">
        <v>645</v>
      </c>
      <c r="Z18" s="2">
        <v>0</v>
      </c>
      <c r="AA18" s="1">
        <f t="shared" si="3"/>
        <v>3341</v>
      </c>
      <c r="AB18" s="13">
        <f t="shared" si="3"/>
        <v>272</v>
      </c>
      <c r="AC18" s="17">
        <f t="shared" si="4"/>
        <v>3613</v>
      </c>
      <c r="AE18" s="3" t="s">
        <v>15</v>
      </c>
      <c r="AF18" s="2">
        <f t="shared" si="5"/>
        <v>3440</v>
      </c>
      <c r="AG18" s="2" t="str">
        <f t="shared" si="0"/>
        <v>N.A.</v>
      </c>
      <c r="AH18" s="2">
        <f t="shared" si="0"/>
        <v>4760.7142857142853</v>
      </c>
      <c r="AI18" s="2" t="str">
        <f t="shared" si="0"/>
        <v>N.A.</v>
      </c>
      <c r="AJ18" s="2" t="str">
        <f t="shared" si="0"/>
        <v>N.A.</v>
      </c>
      <c r="AK18" s="2">
        <f t="shared" si="0"/>
        <v>4515</v>
      </c>
      <c r="AL18" s="2">
        <f t="shared" si="0"/>
        <v>510.09693053311793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2066.5489374438789</v>
      </c>
      <c r="AQ18" s="13">
        <f t="shared" si="0"/>
        <v>4515</v>
      </c>
      <c r="AR18" s="14">
        <f t="shared" si="0"/>
        <v>2250.8773872128427</v>
      </c>
    </row>
    <row r="19" spans="1:44" ht="15" customHeight="1" thickBot="1" x14ac:dyDescent="0.3">
      <c r="A19" s="4" t="s">
        <v>16</v>
      </c>
      <c r="B19" s="2">
        <v>27656435.999999993</v>
      </c>
      <c r="C19" s="2">
        <v>13463000</v>
      </c>
      <c r="D19" s="2">
        <v>5233960.0000000009</v>
      </c>
      <c r="E19" s="2"/>
      <c r="F19" s="2">
        <v>7383290</v>
      </c>
      <c r="G19" s="2">
        <v>10328080</v>
      </c>
      <c r="H19" s="2">
        <v>14244628.999999998</v>
      </c>
      <c r="I19" s="2">
        <v>952000</v>
      </c>
      <c r="J19" s="2">
        <v>0</v>
      </c>
      <c r="K19" s="2"/>
      <c r="L19" s="1">
        <f t="shared" ref="L19" si="6">B19+D19+F19+H19+J19</f>
        <v>54518314.999999993</v>
      </c>
      <c r="M19" s="13">
        <f t="shared" ref="M19" si="7">C19+E19+G19+I19+K19</f>
        <v>24743080</v>
      </c>
      <c r="N19" s="17">
        <f t="shared" ref="N19" si="8">L19+M19</f>
        <v>79261395</v>
      </c>
      <c r="P19" s="4" t="s">
        <v>16</v>
      </c>
      <c r="Q19" s="2">
        <v>6590</v>
      </c>
      <c r="R19" s="2">
        <v>2018</v>
      </c>
      <c r="S19" s="2">
        <v>1173</v>
      </c>
      <c r="T19" s="2">
        <v>0</v>
      </c>
      <c r="U19" s="2">
        <v>910</v>
      </c>
      <c r="V19" s="2">
        <v>662</v>
      </c>
      <c r="W19" s="2">
        <v>4823</v>
      </c>
      <c r="X19" s="2">
        <v>136</v>
      </c>
      <c r="Y19" s="2">
        <v>1549</v>
      </c>
      <c r="Z19" s="2">
        <v>0</v>
      </c>
      <c r="AA19" s="1">
        <f t="shared" ref="AA19" si="9">Q19+S19+U19+W19+Y19</f>
        <v>15045</v>
      </c>
      <c r="AB19" s="13">
        <f t="shared" ref="AB19" si="10">R19+T19+V19+X19+Z19</f>
        <v>2816</v>
      </c>
      <c r="AC19" s="14">
        <f t="shared" ref="AC19" si="11">AA19+AB19</f>
        <v>17861</v>
      </c>
      <c r="AE19" s="4" t="s">
        <v>16</v>
      </c>
      <c r="AF19" s="2">
        <f t="shared" si="5"/>
        <v>4196.7277693474953</v>
      </c>
      <c r="AG19" s="2">
        <f t="shared" si="0"/>
        <v>6671.4568880079287</v>
      </c>
      <c r="AH19" s="2">
        <f t="shared" si="0"/>
        <v>4462.0289855072469</v>
      </c>
      <c r="AI19" s="2" t="str">
        <f t="shared" si="0"/>
        <v>N.A.</v>
      </c>
      <c r="AJ19" s="2">
        <f t="shared" si="0"/>
        <v>8113.5054945054944</v>
      </c>
      <c r="AK19" s="2">
        <f t="shared" si="0"/>
        <v>15601.329305135952</v>
      </c>
      <c r="AL19" s="2">
        <f t="shared" si="0"/>
        <v>2953.4789550072564</v>
      </c>
      <c r="AM19" s="2">
        <f t="shared" si="0"/>
        <v>7000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3623.6832834828842</v>
      </c>
      <c r="AQ19" s="13">
        <f t="shared" ref="AQ19" si="13">IFERROR(M19/AB19, "N.A.")</f>
        <v>8786.605113636364</v>
      </c>
      <c r="AR19" s="14">
        <f t="shared" ref="AR19" si="14">IFERROR(N19/AC19, "N.A.")</f>
        <v>4437.6795812104583</v>
      </c>
    </row>
    <row r="20" spans="1:44" ht="15" customHeight="1" thickBot="1" x14ac:dyDescent="0.3">
      <c r="A20" s="5" t="s">
        <v>0</v>
      </c>
      <c r="B20" s="24">
        <f>B19+C19</f>
        <v>41119435.999999993</v>
      </c>
      <c r="C20" s="26"/>
      <c r="D20" s="24">
        <f>D19+E19</f>
        <v>5233960.0000000009</v>
      </c>
      <c r="E20" s="26"/>
      <c r="F20" s="24">
        <f>F19+G19</f>
        <v>17711370</v>
      </c>
      <c r="G20" s="26"/>
      <c r="H20" s="24">
        <f>H19+I19</f>
        <v>15196628.999999998</v>
      </c>
      <c r="I20" s="26"/>
      <c r="J20" s="24">
        <f>J19+K19</f>
        <v>0</v>
      </c>
      <c r="K20" s="26"/>
      <c r="L20" s="24">
        <f>L19+M19</f>
        <v>79261395</v>
      </c>
      <c r="M20" s="25"/>
      <c r="N20" s="18">
        <f>B20+D20+F20+H20+J20</f>
        <v>79261394.999999985</v>
      </c>
      <c r="P20" s="5" t="s">
        <v>0</v>
      </c>
      <c r="Q20" s="24">
        <f>Q19+R19</f>
        <v>8608</v>
      </c>
      <c r="R20" s="26"/>
      <c r="S20" s="24">
        <f>S19+T19</f>
        <v>1173</v>
      </c>
      <c r="T20" s="26"/>
      <c r="U20" s="24">
        <f>U19+V19</f>
        <v>1572</v>
      </c>
      <c r="V20" s="26"/>
      <c r="W20" s="24">
        <f>W19+X19</f>
        <v>4959</v>
      </c>
      <c r="X20" s="26"/>
      <c r="Y20" s="24">
        <f>Y19+Z19</f>
        <v>1549</v>
      </c>
      <c r="Z20" s="26"/>
      <c r="AA20" s="24">
        <f>AA19+AB19</f>
        <v>17861</v>
      </c>
      <c r="AB20" s="26"/>
      <c r="AC20" s="19">
        <f>Q20+S20+U20+W20+Y20</f>
        <v>17861</v>
      </c>
      <c r="AE20" s="5" t="s">
        <v>0</v>
      </c>
      <c r="AF20" s="27">
        <f>IFERROR(B20/Q20,"N.A.")</f>
        <v>4776.8861524163558</v>
      </c>
      <c r="AG20" s="28"/>
      <c r="AH20" s="27">
        <f>IFERROR(D20/S20,"N.A.")</f>
        <v>4462.0289855072469</v>
      </c>
      <c r="AI20" s="28"/>
      <c r="AJ20" s="27">
        <f>IFERROR(F20/U20,"N.A.")</f>
        <v>11266.774809160306</v>
      </c>
      <c r="AK20" s="28"/>
      <c r="AL20" s="27">
        <f>IFERROR(H20/W20,"N.A.")</f>
        <v>3064.4543254688442</v>
      </c>
      <c r="AM20" s="28"/>
      <c r="AN20" s="27">
        <f>IFERROR(J20/Y20,"N.A.")</f>
        <v>0</v>
      </c>
      <c r="AO20" s="28"/>
      <c r="AP20" s="27">
        <f>IFERROR(L20/AA20,"N.A.")</f>
        <v>4437.6795812104583</v>
      </c>
      <c r="AQ20" s="28"/>
      <c r="AR20" s="16">
        <f>IFERROR(N20/AC20, "N.A.")</f>
        <v>4437.6795812104574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2830040</v>
      </c>
      <c r="C27" s="2"/>
      <c r="D27" s="2">
        <v>701760</v>
      </c>
      <c r="E27" s="2"/>
      <c r="F27" s="2"/>
      <c r="G27" s="2"/>
      <c r="H27" s="2">
        <v>10385609</v>
      </c>
      <c r="I27" s="2"/>
      <c r="J27" s="2">
        <v>0</v>
      </c>
      <c r="K27" s="2"/>
      <c r="L27" s="1">
        <f>B27+D27+F27+H27+J27</f>
        <v>13917409</v>
      </c>
      <c r="M27" s="13">
        <f>C27+E27+G27+I27+K27</f>
        <v>0</v>
      </c>
      <c r="N27" s="14">
        <f>L27+M27</f>
        <v>13917409</v>
      </c>
      <c r="P27" s="3" t="s">
        <v>12</v>
      </c>
      <c r="Q27" s="2">
        <v>806</v>
      </c>
      <c r="R27" s="2">
        <v>0</v>
      </c>
      <c r="S27" s="2">
        <v>221</v>
      </c>
      <c r="T27" s="2">
        <v>0</v>
      </c>
      <c r="U27" s="2">
        <v>0</v>
      </c>
      <c r="V27" s="2">
        <v>0</v>
      </c>
      <c r="W27" s="2">
        <v>2403</v>
      </c>
      <c r="X27" s="2">
        <v>0</v>
      </c>
      <c r="Y27" s="2">
        <v>85</v>
      </c>
      <c r="Z27" s="2">
        <v>0</v>
      </c>
      <c r="AA27" s="1">
        <f>Q27+S27+U27+W27+Y27</f>
        <v>3515</v>
      </c>
      <c r="AB27" s="13">
        <f>R27+T27+V27+X27+Z27</f>
        <v>0</v>
      </c>
      <c r="AC27" s="14">
        <f>AA27+AB27</f>
        <v>3515</v>
      </c>
      <c r="AE27" s="3" t="s">
        <v>12</v>
      </c>
      <c r="AF27" s="2">
        <f>IFERROR(B27/Q27, "N.A.")</f>
        <v>3511.2158808933004</v>
      </c>
      <c r="AG27" s="2" t="str">
        <f t="shared" ref="AG27:AR31" si="15">IFERROR(C27/R27, "N.A.")</f>
        <v>N.A.</v>
      </c>
      <c r="AH27" s="2">
        <f t="shared" si="15"/>
        <v>3175.3846153846152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4321.9346650020807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3959.4335704125178</v>
      </c>
      <c r="AQ27" s="13" t="str">
        <f t="shared" si="15"/>
        <v>N.A.</v>
      </c>
      <c r="AR27" s="14">
        <f t="shared" si="15"/>
        <v>3959.4335704125178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12820076</v>
      </c>
      <c r="C29" s="2">
        <v>11287000</v>
      </c>
      <c r="D29" s="2"/>
      <c r="E29" s="2"/>
      <c r="F29" s="2"/>
      <c r="G29" s="2">
        <v>6500000</v>
      </c>
      <c r="H29" s="2"/>
      <c r="I29" s="2">
        <v>952000</v>
      </c>
      <c r="J29" s="2">
        <v>0</v>
      </c>
      <c r="K29" s="2"/>
      <c r="L29" s="1">
        <f t="shared" si="16"/>
        <v>12820076</v>
      </c>
      <c r="M29" s="13">
        <f t="shared" si="16"/>
        <v>18739000</v>
      </c>
      <c r="N29" s="14">
        <f t="shared" si="17"/>
        <v>31559076</v>
      </c>
      <c r="P29" s="3" t="s">
        <v>14</v>
      </c>
      <c r="Q29" s="2">
        <v>2310</v>
      </c>
      <c r="R29" s="2">
        <v>1214</v>
      </c>
      <c r="S29" s="2">
        <v>0</v>
      </c>
      <c r="T29" s="2">
        <v>0</v>
      </c>
      <c r="U29" s="2">
        <v>0</v>
      </c>
      <c r="V29" s="2">
        <v>130</v>
      </c>
      <c r="W29" s="2">
        <v>0</v>
      </c>
      <c r="X29" s="2">
        <v>136</v>
      </c>
      <c r="Y29" s="2">
        <v>383</v>
      </c>
      <c r="Z29" s="2">
        <v>0</v>
      </c>
      <c r="AA29" s="1">
        <f t="shared" si="18"/>
        <v>2693</v>
      </c>
      <c r="AB29" s="13">
        <f t="shared" si="18"/>
        <v>1480</v>
      </c>
      <c r="AC29" s="14">
        <f t="shared" si="19"/>
        <v>4173</v>
      </c>
      <c r="AE29" s="3" t="s">
        <v>14</v>
      </c>
      <c r="AF29" s="2">
        <f t="shared" si="20"/>
        <v>5549.81645021645</v>
      </c>
      <c r="AG29" s="2">
        <f t="shared" si="15"/>
        <v>9297.3640856672155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50000</v>
      </c>
      <c r="AL29" s="2" t="str">
        <f t="shared" si="15"/>
        <v>N.A.</v>
      </c>
      <c r="AM29" s="2">
        <f t="shared" si="15"/>
        <v>7000</v>
      </c>
      <c r="AN29" s="2">
        <f t="shared" si="15"/>
        <v>0</v>
      </c>
      <c r="AO29" s="2" t="str">
        <f t="shared" si="15"/>
        <v>N.A.</v>
      </c>
      <c r="AP29" s="15">
        <f t="shared" si="15"/>
        <v>4760.5183809877462</v>
      </c>
      <c r="AQ29" s="13">
        <f t="shared" si="15"/>
        <v>12661.486486486487</v>
      </c>
      <c r="AR29" s="14">
        <f t="shared" si="15"/>
        <v>7562.6829618979154</v>
      </c>
    </row>
    <row r="30" spans="1:44" ht="15" customHeight="1" thickBot="1" x14ac:dyDescent="0.3">
      <c r="A30" s="3" t="s">
        <v>15</v>
      </c>
      <c r="B30" s="2">
        <v>1740640</v>
      </c>
      <c r="C30" s="2"/>
      <c r="D30" s="2">
        <v>2485400</v>
      </c>
      <c r="E30" s="2"/>
      <c r="F30" s="2"/>
      <c r="G30" s="2">
        <v>1228080</v>
      </c>
      <c r="H30" s="2">
        <v>631500</v>
      </c>
      <c r="I30" s="2"/>
      <c r="J30" s="2">
        <v>0</v>
      </c>
      <c r="K30" s="2"/>
      <c r="L30" s="1">
        <f t="shared" si="16"/>
        <v>4857540</v>
      </c>
      <c r="M30" s="13">
        <f t="shared" si="16"/>
        <v>1228080</v>
      </c>
      <c r="N30" s="14">
        <f t="shared" si="17"/>
        <v>6085620</v>
      </c>
      <c r="P30" s="3" t="s">
        <v>15</v>
      </c>
      <c r="Q30" s="2">
        <v>506</v>
      </c>
      <c r="R30" s="2">
        <v>0</v>
      </c>
      <c r="S30" s="2">
        <v>816</v>
      </c>
      <c r="T30" s="2">
        <v>0</v>
      </c>
      <c r="U30" s="2">
        <v>0</v>
      </c>
      <c r="V30" s="2">
        <v>272</v>
      </c>
      <c r="W30" s="2">
        <v>1238</v>
      </c>
      <c r="X30" s="2">
        <v>0</v>
      </c>
      <c r="Y30" s="2">
        <v>215</v>
      </c>
      <c r="Z30" s="2">
        <v>0</v>
      </c>
      <c r="AA30" s="1">
        <f t="shared" si="18"/>
        <v>2775</v>
      </c>
      <c r="AB30" s="13">
        <f t="shared" si="18"/>
        <v>272</v>
      </c>
      <c r="AC30" s="17">
        <f t="shared" si="19"/>
        <v>3047</v>
      </c>
      <c r="AE30" s="3" t="s">
        <v>15</v>
      </c>
      <c r="AF30" s="2">
        <f t="shared" si="20"/>
        <v>3440</v>
      </c>
      <c r="AG30" s="2" t="str">
        <f t="shared" si="15"/>
        <v>N.A.</v>
      </c>
      <c r="AH30" s="2">
        <f t="shared" si="15"/>
        <v>3045.8333333333335</v>
      </c>
      <c r="AI30" s="2" t="str">
        <f t="shared" si="15"/>
        <v>N.A.</v>
      </c>
      <c r="AJ30" s="2" t="str">
        <f t="shared" si="15"/>
        <v>N.A.</v>
      </c>
      <c r="AK30" s="2">
        <f t="shared" si="15"/>
        <v>4515</v>
      </c>
      <c r="AL30" s="2">
        <f t="shared" si="15"/>
        <v>510.09693053311793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1750.4648648648649</v>
      </c>
      <c r="AQ30" s="13">
        <f t="shared" si="15"/>
        <v>4515</v>
      </c>
      <c r="AR30" s="14">
        <f t="shared" si="15"/>
        <v>1997.249753856252</v>
      </c>
    </row>
    <row r="31" spans="1:44" ht="15" customHeight="1" thickBot="1" x14ac:dyDescent="0.3">
      <c r="A31" s="4" t="s">
        <v>16</v>
      </c>
      <c r="B31" s="2">
        <v>17390756</v>
      </c>
      <c r="C31" s="2">
        <v>11287000</v>
      </c>
      <c r="D31" s="2">
        <v>3187159.9999999995</v>
      </c>
      <c r="E31" s="2"/>
      <c r="F31" s="2"/>
      <c r="G31" s="2">
        <v>7728079.9999999991</v>
      </c>
      <c r="H31" s="2">
        <v>11017108.999999998</v>
      </c>
      <c r="I31" s="2">
        <v>952000</v>
      </c>
      <c r="J31" s="2">
        <v>0</v>
      </c>
      <c r="K31" s="2"/>
      <c r="L31" s="1">
        <f t="shared" ref="L31" si="21">B31+D31+F31+H31+J31</f>
        <v>31595025</v>
      </c>
      <c r="M31" s="13">
        <f t="shared" ref="M31" si="22">C31+E31+G31+I31+K31</f>
        <v>19967080</v>
      </c>
      <c r="N31" s="17">
        <f t="shared" ref="N31" si="23">L31+M31</f>
        <v>51562105</v>
      </c>
      <c r="P31" s="4" t="s">
        <v>16</v>
      </c>
      <c r="Q31" s="2">
        <v>3622</v>
      </c>
      <c r="R31" s="2">
        <v>1214</v>
      </c>
      <c r="S31" s="2">
        <v>1037</v>
      </c>
      <c r="T31" s="2">
        <v>0</v>
      </c>
      <c r="U31" s="2">
        <v>0</v>
      </c>
      <c r="V31" s="2">
        <v>402</v>
      </c>
      <c r="W31" s="2">
        <v>3641</v>
      </c>
      <c r="X31" s="2">
        <v>136</v>
      </c>
      <c r="Y31" s="2">
        <v>683</v>
      </c>
      <c r="Z31" s="2">
        <v>0</v>
      </c>
      <c r="AA31" s="1">
        <f t="shared" ref="AA31" si="24">Q31+S31+U31+W31+Y31</f>
        <v>8983</v>
      </c>
      <c r="AB31" s="13">
        <f t="shared" ref="AB31" si="25">R31+T31+V31+X31+Z31</f>
        <v>1752</v>
      </c>
      <c r="AC31" s="14">
        <f t="shared" ref="AC31" si="26">AA31+AB31</f>
        <v>10735</v>
      </c>
      <c r="AE31" s="4" t="s">
        <v>16</v>
      </c>
      <c r="AF31" s="2">
        <f t="shared" si="20"/>
        <v>4801.4235229155165</v>
      </c>
      <c r="AG31" s="2">
        <f t="shared" si="15"/>
        <v>9297.3640856672155</v>
      </c>
      <c r="AH31" s="2">
        <f t="shared" si="15"/>
        <v>3073.4426229508194</v>
      </c>
      <c r="AI31" s="2" t="str">
        <f t="shared" si="15"/>
        <v>N.A.</v>
      </c>
      <c r="AJ31" s="2" t="str">
        <f t="shared" si="15"/>
        <v>N.A.</v>
      </c>
      <c r="AK31" s="2">
        <f t="shared" si="15"/>
        <v>19224.079601990048</v>
      </c>
      <c r="AL31" s="2">
        <f t="shared" si="15"/>
        <v>3025.8470200494367</v>
      </c>
      <c r="AM31" s="2">
        <f t="shared" si="15"/>
        <v>7000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3517.2019369920963</v>
      </c>
      <c r="AQ31" s="13">
        <f t="shared" ref="AQ31" si="28">IFERROR(M31/AB31, "N.A.")</f>
        <v>11396.735159817352</v>
      </c>
      <c r="AR31" s="14">
        <f t="shared" ref="AR31" si="29">IFERROR(N31/AC31, "N.A.")</f>
        <v>4803.1769911504425</v>
      </c>
    </row>
    <row r="32" spans="1:44" ht="15" customHeight="1" thickBot="1" x14ac:dyDescent="0.3">
      <c r="A32" s="5" t="s">
        <v>0</v>
      </c>
      <c r="B32" s="24">
        <f>B31+C31</f>
        <v>28677756</v>
      </c>
      <c r="C32" s="26"/>
      <c r="D32" s="24">
        <f>D31+E31</f>
        <v>3187159.9999999995</v>
      </c>
      <c r="E32" s="26"/>
      <c r="F32" s="24">
        <f>F31+G31</f>
        <v>7728079.9999999991</v>
      </c>
      <c r="G32" s="26"/>
      <c r="H32" s="24">
        <f>H31+I31</f>
        <v>11969108.999999998</v>
      </c>
      <c r="I32" s="26"/>
      <c r="J32" s="24">
        <f>J31+K31</f>
        <v>0</v>
      </c>
      <c r="K32" s="26"/>
      <c r="L32" s="24">
        <f>L31+M31</f>
        <v>51562105</v>
      </c>
      <c r="M32" s="25"/>
      <c r="N32" s="18">
        <f>B32+D32+F32+H32+J32</f>
        <v>51562105</v>
      </c>
      <c r="P32" s="5" t="s">
        <v>0</v>
      </c>
      <c r="Q32" s="24">
        <f>Q31+R31</f>
        <v>4836</v>
      </c>
      <c r="R32" s="26"/>
      <c r="S32" s="24">
        <f>S31+T31</f>
        <v>1037</v>
      </c>
      <c r="T32" s="26"/>
      <c r="U32" s="24">
        <f>U31+V31</f>
        <v>402</v>
      </c>
      <c r="V32" s="26"/>
      <c r="W32" s="24">
        <f>W31+X31</f>
        <v>3777</v>
      </c>
      <c r="X32" s="26"/>
      <c r="Y32" s="24">
        <f>Y31+Z31</f>
        <v>683</v>
      </c>
      <c r="Z32" s="26"/>
      <c r="AA32" s="24">
        <f>AA31+AB31</f>
        <v>10735</v>
      </c>
      <c r="AB32" s="26"/>
      <c r="AC32" s="19">
        <f>Q32+S32+U32+W32+Y32</f>
        <v>10735</v>
      </c>
      <c r="AE32" s="5" t="s">
        <v>0</v>
      </c>
      <c r="AF32" s="27">
        <f>IFERROR(B32/Q32,"N.A.")</f>
        <v>5930.0570719602974</v>
      </c>
      <c r="AG32" s="28"/>
      <c r="AH32" s="27">
        <f>IFERROR(D32/S32,"N.A.")</f>
        <v>3073.4426229508194</v>
      </c>
      <c r="AI32" s="28"/>
      <c r="AJ32" s="27">
        <f>IFERROR(F32/U32,"N.A.")</f>
        <v>19224.079601990048</v>
      </c>
      <c r="AK32" s="28"/>
      <c r="AL32" s="27">
        <f>IFERROR(H32/W32,"N.A.")</f>
        <v>3168.9459888800629</v>
      </c>
      <c r="AM32" s="28"/>
      <c r="AN32" s="27">
        <f>IFERROR(J32/Y32,"N.A.")</f>
        <v>0</v>
      </c>
      <c r="AO32" s="28"/>
      <c r="AP32" s="27">
        <f>IFERROR(L32/AA32,"N.A.")</f>
        <v>4803.1769911504425</v>
      </c>
      <c r="AQ32" s="28"/>
      <c r="AR32" s="16">
        <f>IFERROR(N32/AC32, "N.A.")</f>
        <v>4803.1769911504425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1410620</v>
      </c>
      <c r="C39" s="2"/>
      <c r="D39" s="2"/>
      <c r="E39" s="2"/>
      <c r="F39" s="2">
        <v>7383290</v>
      </c>
      <c r="G39" s="2"/>
      <c r="H39" s="2">
        <v>3227520.0000000005</v>
      </c>
      <c r="I39" s="2"/>
      <c r="J39" s="2">
        <v>0</v>
      </c>
      <c r="K39" s="2"/>
      <c r="L39" s="1">
        <f>B39+D39+F39+H39+J39</f>
        <v>12021430</v>
      </c>
      <c r="M39" s="13">
        <f>C39+E39+G39+I39+K39</f>
        <v>0</v>
      </c>
      <c r="N39" s="14">
        <f>L39+M39</f>
        <v>12021430</v>
      </c>
      <c r="P39" s="3" t="s">
        <v>12</v>
      </c>
      <c r="Q39" s="2">
        <v>893</v>
      </c>
      <c r="R39" s="2">
        <v>0</v>
      </c>
      <c r="S39" s="2">
        <v>0</v>
      </c>
      <c r="T39" s="2">
        <v>0</v>
      </c>
      <c r="U39" s="2">
        <v>910</v>
      </c>
      <c r="V39" s="2">
        <v>0</v>
      </c>
      <c r="W39" s="2">
        <v>1182</v>
      </c>
      <c r="X39" s="2">
        <v>0</v>
      </c>
      <c r="Y39" s="2">
        <v>436</v>
      </c>
      <c r="Z39" s="2">
        <v>0</v>
      </c>
      <c r="AA39" s="1">
        <f>Q39+S39+U39+W39+Y39</f>
        <v>3421</v>
      </c>
      <c r="AB39" s="13">
        <f>R39+T39+V39+X39+Z39</f>
        <v>0</v>
      </c>
      <c r="AC39" s="14">
        <f>AA39+AB39</f>
        <v>3421</v>
      </c>
      <c r="AE39" s="3" t="s">
        <v>12</v>
      </c>
      <c r="AF39" s="2">
        <f>IFERROR(B39/Q39, "N.A.")</f>
        <v>1579.6416573348265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8113.5054945054944</v>
      </c>
      <c r="AK39" s="2" t="str">
        <f t="shared" si="30"/>
        <v>N.A.</v>
      </c>
      <c r="AL39" s="2">
        <f t="shared" si="30"/>
        <v>2730.5583756345181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3514.0105232388191</v>
      </c>
      <c r="AQ39" s="13" t="str">
        <f t="shared" si="30"/>
        <v>N.A.</v>
      </c>
      <c r="AR39" s="14">
        <f t="shared" si="30"/>
        <v>3514.0105232388191</v>
      </c>
    </row>
    <row r="40" spans="1:44" ht="15" customHeight="1" thickBot="1" x14ac:dyDescent="0.3">
      <c r="A40" s="3" t="s">
        <v>13</v>
      </c>
      <c r="B40" s="2">
        <v>1154550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1154550</v>
      </c>
      <c r="M40" s="13">
        <f t="shared" si="31"/>
        <v>0</v>
      </c>
      <c r="N40" s="14">
        <f t="shared" ref="N40:N42" si="32">L40+M40</f>
        <v>1154550</v>
      </c>
      <c r="P40" s="3" t="s">
        <v>13</v>
      </c>
      <c r="Q40" s="2">
        <v>389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389</v>
      </c>
      <c r="AB40" s="13">
        <f t="shared" si="33"/>
        <v>0</v>
      </c>
      <c r="AC40" s="14">
        <f t="shared" ref="AC40:AC42" si="34">AA40+AB40</f>
        <v>389</v>
      </c>
      <c r="AE40" s="3" t="s">
        <v>13</v>
      </c>
      <c r="AF40" s="2">
        <f t="shared" ref="AF40:AF43" si="35">IFERROR(B40/Q40, "N.A.")</f>
        <v>2967.9948586118253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2967.9948586118253</v>
      </c>
      <c r="AQ40" s="13" t="str">
        <f t="shared" si="30"/>
        <v>N.A.</v>
      </c>
      <c r="AR40" s="14">
        <f t="shared" si="30"/>
        <v>2967.9948586118253</v>
      </c>
    </row>
    <row r="41" spans="1:44" ht="15" customHeight="1" thickBot="1" x14ac:dyDescent="0.3">
      <c r="A41" s="3" t="s">
        <v>14</v>
      </c>
      <c r="B41" s="2">
        <v>7700509.9999999991</v>
      </c>
      <c r="C41" s="2">
        <v>2176000</v>
      </c>
      <c r="D41" s="2"/>
      <c r="E41" s="2"/>
      <c r="F41" s="2"/>
      <c r="G41" s="2">
        <v>2600000</v>
      </c>
      <c r="H41" s="2"/>
      <c r="I41" s="2"/>
      <c r="J41" s="2"/>
      <c r="K41" s="2"/>
      <c r="L41" s="1">
        <f t="shared" si="31"/>
        <v>7700509.9999999991</v>
      </c>
      <c r="M41" s="13">
        <f t="shared" si="31"/>
        <v>4776000</v>
      </c>
      <c r="N41" s="14">
        <f t="shared" si="32"/>
        <v>12476510</v>
      </c>
      <c r="P41" s="3" t="s">
        <v>14</v>
      </c>
      <c r="Q41" s="2">
        <v>1686</v>
      </c>
      <c r="R41" s="2">
        <v>804</v>
      </c>
      <c r="S41" s="2">
        <v>0</v>
      </c>
      <c r="T41" s="2">
        <v>0</v>
      </c>
      <c r="U41" s="2">
        <v>0</v>
      </c>
      <c r="V41" s="2">
        <v>260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1686</v>
      </c>
      <c r="AB41" s="13">
        <f t="shared" si="33"/>
        <v>1064</v>
      </c>
      <c r="AC41" s="14">
        <f t="shared" si="34"/>
        <v>2750</v>
      </c>
      <c r="AE41" s="3" t="s">
        <v>14</v>
      </c>
      <c r="AF41" s="2">
        <f t="shared" si="35"/>
        <v>4567.32502965599</v>
      </c>
      <c r="AG41" s="2">
        <f t="shared" si="30"/>
        <v>2706.4676616915422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10000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4567.32502965599</v>
      </c>
      <c r="AQ41" s="13">
        <f t="shared" si="30"/>
        <v>4488.7218045112786</v>
      </c>
      <c r="AR41" s="14">
        <f t="shared" si="30"/>
        <v>4536.9127272727274</v>
      </c>
    </row>
    <row r="42" spans="1:44" ht="15" customHeight="1" thickBot="1" x14ac:dyDescent="0.3">
      <c r="A42" s="3" t="s">
        <v>15</v>
      </c>
      <c r="B42" s="2"/>
      <c r="C42" s="2"/>
      <c r="D42" s="2">
        <v>2046800</v>
      </c>
      <c r="E42" s="2"/>
      <c r="F42" s="2"/>
      <c r="G42" s="2"/>
      <c r="H42" s="2"/>
      <c r="I42" s="2"/>
      <c r="J42" s="2">
        <v>0</v>
      </c>
      <c r="K42" s="2"/>
      <c r="L42" s="1">
        <f t="shared" si="31"/>
        <v>2046800</v>
      </c>
      <c r="M42" s="13">
        <f t="shared" si="31"/>
        <v>0</v>
      </c>
      <c r="N42" s="14">
        <f t="shared" si="32"/>
        <v>2046800</v>
      </c>
      <c r="P42" s="3" t="s">
        <v>15</v>
      </c>
      <c r="Q42" s="2">
        <v>0</v>
      </c>
      <c r="R42" s="2">
        <v>0</v>
      </c>
      <c r="S42" s="2">
        <v>136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430</v>
      </c>
      <c r="Z42" s="2">
        <v>0</v>
      </c>
      <c r="AA42" s="1">
        <f t="shared" si="33"/>
        <v>566</v>
      </c>
      <c r="AB42" s="13">
        <f t="shared" si="33"/>
        <v>0</v>
      </c>
      <c r="AC42" s="14">
        <f t="shared" si="34"/>
        <v>566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>
        <f t="shared" si="30"/>
        <v>15050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3616.2544169611306</v>
      </c>
      <c r="AQ42" s="13" t="str">
        <f t="shared" si="30"/>
        <v>N.A.</v>
      </c>
      <c r="AR42" s="14">
        <f t="shared" si="30"/>
        <v>3616.2544169611306</v>
      </c>
    </row>
    <row r="43" spans="1:44" ht="15" customHeight="1" thickBot="1" x14ac:dyDescent="0.3">
      <c r="A43" s="4" t="s">
        <v>16</v>
      </c>
      <c r="B43" s="2">
        <v>10265679.999999998</v>
      </c>
      <c r="C43" s="2">
        <v>2176000</v>
      </c>
      <c r="D43" s="2">
        <v>2046800</v>
      </c>
      <c r="E43" s="2"/>
      <c r="F43" s="2">
        <v>7383290</v>
      </c>
      <c r="G43" s="2">
        <v>2600000</v>
      </c>
      <c r="H43" s="2">
        <v>3227520.0000000005</v>
      </c>
      <c r="I43" s="2"/>
      <c r="J43" s="2">
        <v>0</v>
      </c>
      <c r="K43" s="2"/>
      <c r="L43" s="1">
        <f t="shared" ref="L43" si="36">B43+D43+F43+H43+J43</f>
        <v>22923290</v>
      </c>
      <c r="M43" s="13">
        <f t="shared" ref="M43" si="37">C43+E43+G43+I43+K43</f>
        <v>4776000</v>
      </c>
      <c r="N43" s="17">
        <f t="shared" ref="N43" si="38">L43+M43</f>
        <v>27699290</v>
      </c>
      <c r="P43" s="4" t="s">
        <v>16</v>
      </c>
      <c r="Q43" s="2">
        <v>2968</v>
      </c>
      <c r="R43" s="2">
        <v>804</v>
      </c>
      <c r="S43" s="2">
        <v>136</v>
      </c>
      <c r="T43" s="2">
        <v>0</v>
      </c>
      <c r="U43" s="2">
        <v>910</v>
      </c>
      <c r="V43" s="2">
        <v>260</v>
      </c>
      <c r="W43" s="2">
        <v>1182</v>
      </c>
      <c r="X43" s="2">
        <v>0</v>
      </c>
      <c r="Y43" s="2">
        <v>866</v>
      </c>
      <c r="Z43" s="2">
        <v>0</v>
      </c>
      <c r="AA43" s="1">
        <f t="shared" ref="AA43" si="39">Q43+S43+U43+W43+Y43</f>
        <v>6062</v>
      </c>
      <c r="AB43" s="13">
        <f t="shared" ref="AB43" si="40">R43+T43+V43+X43+Z43</f>
        <v>1064</v>
      </c>
      <c r="AC43" s="17">
        <f t="shared" ref="AC43" si="41">AA43+AB43</f>
        <v>7126</v>
      </c>
      <c r="AE43" s="4" t="s">
        <v>16</v>
      </c>
      <c r="AF43" s="2">
        <f t="shared" si="35"/>
        <v>3458.7870619946084</v>
      </c>
      <c r="AG43" s="2">
        <f t="shared" si="30"/>
        <v>2706.4676616915422</v>
      </c>
      <c r="AH43" s="2">
        <f t="shared" si="30"/>
        <v>15050</v>
      </c>
      <c r="AI43" s="2" t="str">
        <f t="shared" si="30"/>
        <v>N.A.</v>
      </c>
      <c r="AJ43" s="2">
        <f t="shared" si="30"/>
        <v>8113.5054945054944</v>
      </c>
      <c r="AK43" s="2">
        <f t="shared" si="30"/>
        <v>10000</v>
      </c>
      <c r="AL43" s="2">
        <f t="shared" si="30"/>
        <v>2730.5583756345181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3781.4731111844276</v>
      </c>
      <c r="AQ43" s="13">
        <f t="shared" ref="AQ43" si="43">IFERROR(M43/AB43, "N.A.")</f>
        <v>4488.7218045112786</v>
      </c>
      <c r="AR43" s="14">
        <f t="shared" ref="AR43" si="44">IFERROR(N43/AC43, "N.A.")</f>
        <v>3887.0740948638786</v>
      </c>
    </row>
    <row r="44" spans="1:44" ht="15" customHeight="1" thickBot="1" x14ac:dyDescent="0.3">
      <c r="A44" s="5" t="s">
        <v>0</v>
      </c>
      <c r="B44" s="24">
        <f>B43+C43</f>
        <v>12441679.999999998</v>
      </c>
      <c r="C44" s="26"/>
      <c r="D44" s="24">
        <f>D43+E43</f>
        <v>2046800</v>
      </c>
      <c r="E44" s="26"/>
      <c r="F44" s="24">
        <f>F43+G43</f>
        <v>9983290</v>
      </c>
      <c r="G44" s="26"/>
      <c r="H44" s="24">
        <f>H43+I43</f>
        <v>3227520.0000000005</v>
      </c>
      <c r="I44" s="26"/>
      <c r="J44" s="24">
        <f>J43+K43</f>
        <v>0</v>
      </c>
      <c r="K44" s="26"/>
      <c r="L44" s="24">
        <f>L43+M43</f>
        <v>27699290</v>
      </c>
      <c r="M44" s="25"/>
      <c r="N44" s="18">
        <f>B44+D44+F44+H44+J44</f>
        <v>27699290</v>
      </c>
      <c r="P44" s="5" t="s">
        <v>0</v>
      </c>
      <c r="Q44" s="24">
        <f>Q43+R43</f>
        <v>3772</v>
      </c>
      <c r="R44" s="26"/>
      <c r="S44" s="24">
        <f>S43+T43</f>
        <v>136</v>
      </c>
      <c r="T44" s="26"/>
      <c r="U44" s="24">
        <f>U43+V43</f>
        <v>1170</v>
      </c>
      <c r="V44" s="26"/>
      <c r="W44" s="24">
        <f>W43+X43</f>
        <v>1182</v>
      </c>
      <c r="X44" s="26"/>
      <c r="Y44" s="24">
        <f>Y43+Z43</f>
        <v>866</v>
      </c>
      <c r="Z44" s="26"/>
      <c r="AA44" s="24">
        <f>AA43+AB43</f>
        <v>7126</v>
      </c>
      <c r="AB44" s="25"/>
      <c r="AC44" s="18">
        <f>Q44+S44+U44+W44+Y44</f>
        <v>7126</v>
      </c>
      <c r="AE44" s="5" t="s">
        <v>0</v>
      </c>
      <c r="AF44" s="27">
        <f>IFERROR(B44/Q44,"N.A.")</f>
        <v>3298.4305408271471</v>
      </c>
      <c r="AG44" s="28"/>
      <c r="AH44" s="27">
        <f>IFERROR(D44/S44,"N.A.")</f>
        <v>15050</v>
      </c>
      <c r="AI44" s="28"/>
      <c r="AJ44" s="27">
        <f>IFERROR(F44/U44,"N.A.")</f>
        <v>8532.7264957264961</v>
      </c>
      <c r="AK44" s="28"/>
      <c r="AL44" s="27">
        <f>IFERROR(H44/W44,"N.A.")</f>
        <v>2730.5583756345181</v>
      </c>
      <c r="AM44" s="28"/>
      <c r="AN44" s="27">
        <f>IFERROR(J44/Y44,"N.A.")</f>
        <v>0</v>
      </c>
      <c r="AO44" s="28"/>
      <c r="AP44" s="27">
        <f>IFERROR(L44/AA44,"N.A.")</f>
        <v>3887.0740948638786</v>
      </c>
      <c r="AQ44" s="28"/>
      <c r="AR44" s="16">
        <f>IFERROR(N44/AC44, "N.A.")</f>
        <v>3887.0740948638786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9144049.9999999981</v>
      </c>
      <c r="C15" s="2"/>
      <c r="D15" s="2">
        <v>5181720</v>
      </c>
      <c r="E15" s="2"/>
      <c r="F15" s="2">
        <v>1038450</v>
      </c>
      <c r="G15" s="2"/>
      <c r="H15" s="2">
        <v>9254590.0000000019</v>
      </c>
      <c r="I15" s="2"/>
      <c r="J15" s="2">
        <v>0</v>
      </c>
      <c r="K15" s="2"/>
      <c r="L15" s="1">
        <f>B15+D15+F15+H15+J15</f>
        <v>24618810</v>
      </c>
      <c r="M15" s="13">
        <f>C15+E15+G15+I15+K15</f>
        <v>0</v>
      </c>
      <c r="N15" s="14">
        <f>L15+M15</f>
        <v>24618810</v>
      </c>
      <c r="P15" s="3" t="s">
        <v>12</v>
      </c>
      <c r="Q15" s="2">
        <v>2139</v>
      </c>
      <c r="R15" s="2">
        <v>0</v>
      </c>
      <c r="S15" s="2">
        <v>1172</v>
      </c>
      <c r="T15" s="2">
        <v>0</v>
      </c>
      <c r="U15" s="2">
        <v>306</v>
      </c>
      <c r="V15" s="2">
        <v>0</v>
      </c>
      <c r="W15" s="2">
        <v>4202</v>
      </c>
      <c r="X15" s="2">
        <v>0</v>
      </c>
      <c r="Y15" s="2">
        <v>1225</v>
      </c>
      <c r="Z15" s="2">
        <v>0</v>
      </c>
      <c r="AA15" s="1">
        <f>Q15+S15+U15+W15+Y15</f>
        <v>9044</v>
      </c>
      <c r="AB15" s="13">
        <f>R15+T15+V15+X15+Z15</f>
        <v>0</v>
      </c>
      <c r="AC15" s="14">
        <f>AA15+AB15</f>
        <v>9044</v>
      </c>
      <c r="AE15" s="3" t="s">
        <v>12</v>
      </c>
      <c r="AF15" s="2">
        <f>IFERROR(B15/Q15, "N.A.")</f>
        <v>4274.9181860682556</v>
      </c>
      <c r="AG15" s="2" t="str">
        <f t="shared" ref="AG15:AR19" si="0">IFERROR(C15/R15, "N.A.")</f>
        <v>N.A.</v>
      </c>
      <c r="AH15" s="2">
        <f t="shared" si="0"/>
        <v>4421.2627986348125</v>
      </c>
      <c r="AI15" s="2" t="str">
        <f t="shared" si="0"/>
        <v>N.A.</v>
      </c>
      <c r="AJ15" s="2">
        <f t="shared" si="0"/>
        <v>3393.627450980392</v>
      </c>
      <c r="AK15" s="2" t="str">
        <f t="shared" si="0"/>
        <v>N.A.</v>
      </c>
      <c r="AL15" s="2">
        <f t="shared" si="0"/>
        <v>2202.4250356972875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2722.1152145068554</v>
      </c>
      <c r="AQ15" s="13" t="str">
        <f t="shared" si="0"/>
        <v>N.A.</v>
      </c>
      <c r="AR15" s="14">
        <f t="shared" si="0"/>
        <v>2722.1152145068554</v>
      </c>
    </row>
    <row r="16" spans="1:44" ht="15" customHeight="1" thickBot="1" x14ac:dyDescent="0.3">
      <c r="A16" s="3" t="s">
        <v>13</v>
      </c>
      <c r="B16" s="2">
        <v>5209880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5209880</v>
      </c>
      <c r="M16" s="13">
        <f t="shared" si="1"/>
        <v>0</v>
      </c>
      <c r="N16" s="14">
        <f t="shared" ref="N16:N18" si="2">L16+M16</f>
        <v>5209880</v>
      </c>
      <c r="P16" s="3" t="s">
        <v>13</v>
      </c>
      <c r="Q16" s="2">
        <v>1416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1416</v>
      </c>
      <c r="AB16" s="13">
        <f t="shared" si="3"/>
        <v>0</v>
      </c>
      <c r="AC16" s="14">
        <f t="shared" ref="AC16:AC18" si="4">AA16+AB16</f>
        <v>1416</v>
      </c>
      <c r="AE16" s="3" t="s">
        <v>13</v>
      </c>
      <c r="AF16" s="2">
        <f t="shared" ref="AF16:AF19" si="5">IFERROR(B16/Q16, "N.A.")</f>
        <v>3679.2937853107346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3679.2937853107346</v>
      </c>
      <c r="AQ16" s="13" t="str">
        <f t="shared" si="0"/>
        <v>N.A.</v>
      </c>
      <c r="AR16" s="14">
        <f t="shared" si="0"/>
        <v>3679.2937853107346</v>
      </c>
    </row>
    <row r="17" spans="1:44" ht="15" customHeight="1" thickBot="1" x14ac:dyDescent="0.3">
      <c r="A17" s="3" t="s">
        <v>14</v>
      </c>
      <c r="B17" s="2">
        <v>26247134.000000004</v>
      </c>
      <c r="C17" s="2">
        <v>220694977.00000006</v>
      </c>
      <c r="D17" s="2">
        <v>3550080</v>
      </c>
      <c r="E17" s="2">
        <v>13876800</v>
      </c>
      <c r="F17" s="2"/>
      <c r="G17" s="2">
        <v>8005800</v>
      </c>
      <c r="H17" s="2"/>
      <c r="I17" s="2">
        <v>11983599.999999998</v>
      </c>
      <c r="J17" s="2">
        <v>0</v>
      </c>
      <c r="K17" s="2"/>
      <c r="L17" s="1">
        <f t="shared" si="1"/>
        <v>29797214.000000004</v>
      </c>
      <c r="M17" s="13">
        <f t="shared" si="1"/>
        <v>254561177.00000006</v>
      </c>
      <c r="N17" s="14">
        <f t="shared" si="2"/>
        <v>284358391.00000006</v>
      </c>
      <c r="P17" s="3" t="s">
        <v>14</v>
      </c>
      <c r="Q17" s="2">
        <v>4188</v>
      </c>
      <c r="R17" s="2">
        <v>36357</v>
      </c>
      <c r="S17" s="2">
        <v>570</v>
      </c>
      <c r="T17" s="2">
        <v>742</v>
      </c>
      <c r="U17" s="2">
        <v>0</v>
      </c>
      <c r="V17" s="2">
        <v>2423</v>
      </c>
      <c r="W17" s="2">
        <v>0</v>
      </c>
      <c r="X17" s="2">
        <v>1047</v>
      </c>
      <c r="Y17" s="2">
        <v>3481</v>
      </c>
      <c r="Z17" s="2">
        <v>0</v>
      </c>
      <c r="AA17" s="1">
        <f t="shared" si="3"/>
        <v>8239</v>
      </c>
      <c r="AB17" s="13">
        <f t="shared" si="3"/>
        <v>40569</v>
      </c>
      <c r="AC17" s="14">
        <f t="shared" si="4"/>
        <v>48808</v>
      </c>
      <c r="AE17" s="3" t="s">
        <v>14</v>
      </c>
      <c r="AF17" s="2">
        <f t="shared" si="5"/>
        <v>6267.2239732569251</v>
      </c>
      <c r="AG17" s="2">
        <f t="shared" si="0"/>
        <v>6070.2196825920746</v>
      </c>
      <c r="AH17" s="2">
        <f t="shared" si="0"/>
        <v>6228.2105263157891</v>
      </c>
      <c r="AI17" s="2">
        <f t="shared" si="0"/>
        <v>18701.886792452831</v>
      </c>
      <c r="AJ17" s="2" t="str">
        <f t="shared" si="0"/>
        <v>N.A.</v>
      </c>
      <c r="AK17" s="2">
        <f t="shared" si="0"/>
        <v>3304.0858439950475</v>
      </c>
      <c r="AL17" s="2" t="str">
        <f t="shared" si="0"/>
        <v>N.A.</v>
      </c>
      <c r="AM17" s="2">
        <f t="shared" si="0"/>
        <v>11445.654250238777</v>
      </c>
      <c r="AN17" s="2">
        <f t="shared" si="0"/>
        <v>0</v>
      </c>
      <c r="AO17" s="2" t="str">
        <f t="shared" si="0"/>
        <v>N.A.</v>
      </c>
      <c r="AP17" s="15">
        <f t="shared" si="0"/>
        <v>3616.6056560262173</v>
      </c>
      <c r="AQ17" s="13">
        <f t="shared" si="0"/>
        <v>6274.770810224557</v>
      </c>
      <c r="AR17" s="14">
        <f t="shared" si="0"/>
        <v>5826.0611170299962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152</v>
      </c>
      <c r="X18" s="2">
        <v>0</v>
      </c>
      <c r="Y18" s="2">
        <v>0</v>
      </c>
      <c r="Z18" s="2">
        <v>0</v>
      </c>
      <c r="AA18" s="1">
        <f t="shared" si="3"/>
        <v>152</v>
      </c>
      <c r="AB18" s="13">
        <f t="shared" si="3"/>
        <v>0</v>
      </c>
      <c r="AC18" s="17">
        <f t="shared" si="4"/>
        <v>152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40601063.999999993</v>
      </c>
      <c r="C19" s="2">
        <v>220694977.00000006</v>
      </c>
      <c r="D19" s="2">
        <v>8731800.0000000019</v>
      </c>
      <c r="E19" s="2">
        <v>13876800</v>
      </c>
      <c r="F19" s="2">
        <v>1038450</v>
      </c>
      <c r="G19" s="2">
        <v>8005800</v>
      </c>
      <c r="H19" s="2">
        <v>9254590.0000000019</v>
      </c>
      <c r="I19" s="2">
        <v>11983599.999999998</v>
      </c>
      <c r="J19" s="2">
        <v>0</v>
      </c>
      <c r="K19" s="2"/>
      <c r="L19" s="1">
        <f t="shared" ref="L19" si="6">B19+D19+F19+H19+J19</f>
        <v>59625903.999999993</v>
      </c>
      <c r="M19" s="13">
        <f t="shared" ref="M19" si="7">C19+E19+G19+I19+K19</f>
        <v>254561177.00000006</v>
      </c>
      <c r="N19" s="17">
        <f t="shared" ref="N19" si="8">L19+M19</f>
        <v>314187081.00000006</v>
      </c>
      <c r="P19" s="4" t="s">
        <v>16</v>
      </c>
      <c r="Q19" s="2">
        <v>7743</v>
      </c>
      <c r="R19" s="2">
        <v>36357</v>
      </c>
      <c r="S19" s="2">
        <v>1742</v>
      </c>
      <c r="T19" s="2">
        <v>742</v>
      </c>
      <c r="U19" s="2">
        <v>306</v>
      </c>
      <c r="V19" s="2">
        <v>2423</v>
      </c>
      <c r="W19" s="2">
        <v>4354</v>
      </c>
      <c r="X19" s="2">
        <v>1047</v>
      </c>
      <c r="Y19" s="2">
        <v>4706</v>
      </c>
      <c r="Z19" s="2">
        <v>0</v>
      </c>
      <c r="AA19" s="1">
        <f t="shared" ref="AA19" si="9">Q19+S19+U19+W19+Y19</f>
        <v>18851</v>
      </c>
      <c r="AB19" s="13">
        <f t="shared" ref="AB19" si="10">R19+T19+V19+X19+Z19</f>
        <v>40569</v>
      </c>
      <c r="AC19" s="14">
        <f t="shared" ref="AC19" si="11">AA19+AB19</f>
        <v>59420</v>
      </c>
      <c r="AE19" s="4" t="s">
        <v>16</v>
      </c>
      <c r="AF19" s="2">
        <f t="shared" si="5"/>
        <v>5243.5831073227419</v>
      </c>
      <c r="AG19" s="2">
        <f t="shared" si="0"/>
        <v>6070.2196825920746</v>
      </c>
      <c r="AH19" s="2">
        <f t="shared" si="0"/>
        <v>5012.5143513203229</v>
      </c>
      <c r="AI19" s="2">
        <f t="shared" si="0"/>
        <v>18701.886792452831</v>
      </c>
      <c r="AJ19" s="2">
        <f t="shared" si="0"/>
        <v>3393.627450980392</v>
      </c>
      <c r="AK19" s="2">
        <f t="shared" si="0"/>
        <v>3304.0858439950475</v>
      </c>
      <c r="AL19" s="2">
        <f t="shared" si="0"/>
        <v>2125.5374368396879</v>
      </c>
      <c r="AM19" s="2">
        <f t="shared" si="0"/>
        <v>11445.654250238777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3163.0101320884828</v>
      </c>
      <c r="AQ19" s="13">
        <f t="shared" ref="AQ19" si="13">IFERROR(M19/AB19, "N.A.")</f>
        <v>6274.770810224557</v>
      </c>
      <c r="AR19" s="14">
        <f t="shared" ref="AR19" si="14">IFERROR(N19/AC19, "N.A.")</f>
        <v>5287.5644732413339</v>
      </c>
    </row>
    <row r="20" spans="1:44" ht="15" customHeight="1" thickBot="1" x14ac:dyDescent="0.3">
      <c r="A20" s="5" t="s">
        <v>0</v>
      </c>
      <c r="B20" s="24">
        <f>B19+C19</f>
        <v>261296041.00000006</v>
      </c>
      <c r="C20" s="26"/>
      <c r="D20" s="24">
        <f>D19+E19</f>
        <v>22608600</v>
      </c>
      <c r="E20" s="26"/>
      <c r="F20" s="24">
        <f>F19+G19</f>
        <v>9044250</v>
      </c>
      <c r="G20" s="26"/>
      <c r="H20" s="24">
        <f>H19+I19</f>
        <v>21238190</v>
      </c>
      <c r="I20" s="26"/>
      <c r="J20" s="24">
        <f>J19+K19</f>
        <v>0</v>
      </c>
      <c r="K20" s="26"/>
      <c r="L20" s="24">
        <f>L19+M19</f>
        <v>314187081.00000006</v>
      </c>
      <c r="M20" s="25"/>
      <c r="N20" s="18">
        <f>B20+D20+F20+H20+J20</f>
        <v>314187081.00000006</v>
      </c>
      <c r="P20" s="5" t="s">
        <v>0</v>
      </c>
      <c r="Q20" s="24">
        <f>Q19+R19</f>
        <v>44100</v>
      </c>
      <c r="R20" s="26"/>
      <c r="S20" s="24">
        <f>S19+T19</f>
        <v>2484</v>
      </c>
      <c r="T20" s="26"/>
      <c r="U20" s="24">
        <f>U19+V19</f>
        <v>2729</v>
      </c>
      <c r="V20" s="26"/>
      <c r="W20" s="24">
        <f>W19+X19</f>
        <v>5401</v>
      </c>
      <c r="X20" s="26"/>
      <c r="Y20" s="24">
        <f>Y19+Z19</f>
        <v>4706</v>
      </c>
      <c r="Z20" s="26"/>
      <c r="AA20" s="24">
        <f>AA19+AB19</f>
        <v>59420</v>
      </c>
      <c r="AB20" s="26"/>
      <c r="AC20" s="19">
        <f>Q20+S20+U20+W20+Y20</f>
        <v>59420</v>
      </c>
      <c r="AE20" s="5" t="s">
        <v>0</v>
      </c>
      <c r="AF20" s="27">
        <f>IFERROR(B20/Q20,"N.A.")</f>
        <v>5925.0802947845823</v>
      </c>
      <c r="AG20" s="28"/>
      <c r="AH20" s="27">
        <f>IFERROR(D20/S20,"N.A.")</f>
        <v>9101.6908212560393</v>
      </c>
      <c r="AI20" s="28"/>
      <c r="AJ20" s="27">
        <f>IFERROR(F20/U20,"N.A.")</f>
        <v>3314.1260534994503</v>
      </c>
      <c r="AK20" s="28"/>
      <c r="AL20" s="27">
        <f>IFERROR(H20/W20,"N.A.")</f>
        <v>3932.2699500092576</v>
      </c>
      <c r="AM20" s="28"/>
      <c r="AN20" s="27">
        <f>IFERROR(J20/Y20,"N.A.")</f>
        <v>0</v>
      </c>
      <c r="AO20" s="28"/>
      <c r="AP20" s="27">
        <f>IFERROR(L20/AA20,"N.A.")</f>
        <v>5287.5644732413339</v>
      </c>
      <c r="AQ20" s="28"/>
      <c r="AR20" s="16">
        <f>IFERROR(N20/AC20, "N.A.")</f>
        <v>5287.5644732413339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8998280</v>
      </c>
      <c r="C27" s="2"/>
      <c r="D27" s="2">
        <v>5181720</v>
      </c>
      <c r="E27" s="2"/>
      <c r="F27" s="2">
        <v>1038450</v>
      </c>
      <c r="G27" s="2"/>
      <c r="H27" s="2">
        <v>5714980</v>
      </c>
      <c r="I27" s="2"/>
      <c r="J27" s="2"/>
      <c r="K27" s="2"/>
      <c r="L27" s="1">
        <f>B27+D27+F27+H27+J27</f>
        <v>20933430</v>
      </c>
      <c r="M27" s="13">
        <f>C27+E27+G27+I27+K27</f>
        <v>0</v>
      </c>
      <c r="N27" s="14">
        <f>L27+M27</f>
        <v>20933430</v>
      </c>
      <c r="P27" s="3" t="s">
        <v>12</v>
      </c>
      <c r="Q27" s="2">
        <v>1708</v>
      </c>
      <c r="R27" s="2">
        <v>0</v>
      </c>
      <c r="S27" s="2">
        <v>1172</v>
      </c>
      <c r="T27" s="2">
        <v>0</v>
      </c>
      <c r="U27" s="2">
        <v>306</v>
      </c>
      <c r="V27" s="2">
        <v>0</v>
      </c>
      <c r="W27" s="2">
        <v>2070</v>
      </c>
      <c r="X27" s="2">
        <v>0</v>
      </c>
      <c r="Y27" s="2">
        <v>0</v>
      </c>
      <c r="Z27" s="2">
        <v>0</v>
      </c>
      <c r="AA27" s="1">
        <f>Q27+S27+U27+W27+Y27</f>
        <v>5256</v>
      </c>
      <c r="AB27" s="13">
        <f>R27+T27+V27+X27+Z27</f>
        <v>0</v>
      </c>
      <c r="AC27" s="14">
        <f>AA27+AB27</f>
        <v>5256</v>
      </c>
      <c r="AE27" s="3" t="s">
        <v>12</v>
      </c>
      <c r="AF27" s="2">
        <f>IFERROR(B27/Q27, "N.A.")</f>
        <v>5268.3138173302104</v>
      </c>
      <c r="AG27" s="2" t="str">
        <f t="shared" ref="AG27:AR31" si="15">IFERROR(C27/R27, "N.A.")</f>
        <v>N.A.</v>
      </c>
      <c r="AH27" s="2">
        <f t="shared" si="15"/>
        <v>4421.2627986348125</v>
      </c>
      <c r="AI27" s="2" t="str">
        <f t="shared" si="15"/>
        <v>N.A.</v>
      </c>
      <c r="AJ27" s="2">
        <f t="shared" si="15"/>
        <v>3393.627450980392</v>
      </c>
      <c r="AK27" s="2" t="str">
        <f t="shared" si="15"/>
        <v>N.A.</v>
      </c>
      <c r="AL27" s="2">
        <f t="shared" si="15"/>
        <v>2760.8599033816427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3982.7682648401828</v>
      </c>
      <c r="AQ27" s="13" t="str">
        <f t="shared" si="15"/>
        <v>N.A.</v>
      </c>
      <c r="AR27" s="14">
        <f t="shared" si="15"/>
        <v>3982.7682648401828</v>
      </c>
    </row>
    <row r="28" spans="1:44" ht="15" customHeight="1" thickBot="1" x14ac:dyDescent="0.3">
      <c r="A28" s="3" t="s">
        <v>13</v>
      </c>
      <c r="B28" s="2">
        <v>1173900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1173900</v>
      </c>
      <c r="M28" s="13">
        <f t="shared" si="16"/>
        <v>0</v>
      </c>
      <c r="N28" s="14">
        <f t="shared" ref="N28:N30" si="17">L28+M28</f>
        <v>1173900</v>
      </c>
      <c r="P28" s="3" t="s">
        <v>13</v>
      </c>
      <c r="Q28" s="2">
        <v>273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273</v>
      </c>
      <c r="AB28" s="13">
        <f t="shared" si="18"/>
        <v>0</v>
      </c>
      <c r="AC28" s="14">
        <f t="shared" ref="AC28:AC30" si="19">AA28+AB28</f>
        <v>273</v>
      </c>
      <c r="AE28" s="3" t="s">
        <v>13</v>
      </c>
      <c r="AF28" s="2">
        <f t="shared" ref="AF28:AF31" si="20">IFERROR(B28/Q28, "N.A.")</f>
        <v>4300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4300</v>
      </c>
      <c r="AQ28" s="13" t="str">
        <f t="shared" si="15"/>
        <v>N.A.</v>
      </c>
      <c r="AR28" s="14">
        <f t="shared" si="15"/>
        <v>4300</v>
      </c>
    </row>
    <row r="29" spans="1:44" ht="15" customHeight="1" thickBot="1" x14ac:dyDescent="0.3">
      <c r="A29" s="3" t="s">
        <v>14</v>
      </c>
      <c r="B29" s="2">
        <v>13961559.999999998</v>
      </c>
      <c r="C29" s="2">
        <v>165260677.00000003</v>
      </c>
      <c r="D29" s="2">
        <v>3550080</v>
      </c>
      <c r="E29" s="2">
        <v>5916800</v>
      </c>
      <c r="F29" s="2"/>
      <c r="G29" s="2">
        <v>5576300</v>
      </c>
      <c r="H29" s="2"/>
      <c r="I29" s="2">
        <v>7463600</v>
      </c>
      <c r="J29" s="2">
        <v>0</v>
      </c>
      <c r="K29" s="2"/>
      <c r="L29" s="1">
        <f t="shared" si="16"/>
        <v>17511640</v>
      </c>
      <c r="M29" s="13">
        <f t="shared" si="16"/>
        <v>184217377.00000003</v>
      </c>
      <c r="N29" s="14">
        <f t="shared" si="17"/>
        <v>201729017.00000003</v>
      </c>
      <c r="P29" s="3" t="s">
        <v>14</v>
      </c>
      <c r="Q29" s="2">
        <v>2063</v>
      </c>
      <c r="R29" s="2">
        <v>26975</v>
      </c>
      <c r="S29" s="2">
        <v>344</v>
      </c>
      <c r="T29" s="2">
        <v>344</v>
      </c>
      <c r="U29" s="2">
        <v>0</v>
      </c>
      <c r="V29" s="2">
        <v>1661</v>
      </c>
      <c r="W29" s="2">
        <v>0</v>
      </c>
      <c r="X29" s="2">
        <v>934</v>
      </c>
      <c r="Y29" s="2">
        <v>2269</v>
      </c>
      <c r="Z29" s="2">
        <v>0</v>
      </c>
      <c r="AA29" s="1">
        <f t="shared" si="18"/>
        <v>4676</v>
      </c>
      <c r="AB29" s="13">
        <f t="shared" si="18"/>
        <v>29914</v>
      </c>
      <c r="AC29" s="14">
        <f t="shared" si="19"/>
        <v>34590</v>
      </c>
      <c r="AE29" s="3" t="s">
        <v>14</v>
      </c>
      <c r="AF29" s="2">
        <f t="shared" si="20"/>
        <v>6767.6005816771685</v>
      </c>
      <c r="AG29" s="2">
        <f t="shared" si="15"/>
        <v>6126.4384430027812</v>
      </c>
      <c r="AH29" s="2">
        <f t="shared" si="15"/>
        <v>10320</v>
      </c>
      <c r="AI29" s="2">
        <f t="shared" si="15"/>
        <v>17200</v>
      </c>
      <c r="AJ29" s="2" t="str">
        <f t="shared" si="15"/>
        <v>N.A.</v>
      </c>
      <c r="AK29" s="2">
        <f t="shared" si="15"/>
        <v>3357.194461167971</v>
      </c>
      <c r="AL29" s="2" t="str">
        <f t="shared" si="15"/>
        <v>N.A.</v>
      </c>
      <c r="AM29" s="2">
        <f t="shared" si="15"/>
        <v>7991.0064239828698</v>
      </c>
      <c r="AN29" s="2">
        <f t="shared" si="15"/>
        <v>0</v>
      </c>
      <c r="AO29" s="2" t="str">
        <f t="shared" si="15"/>
        <v>N.A.</v>
      </c>
      <c r="AP29" s="15">
        <f t="shared" si="15"/>
        <v>3745.0042771599656</v>
      </c>
      <c r="AQ29" s="13">
        <f t="shared" si="15"/>
        <v>6158.2328341244911</v>
      </c>
      <c r="AR29" s="14">
        <f t="shared" si="15"/>
        <v>5832.0039606822793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152</v>
      </c>
      <c r="X30" s="2">
        <v>0</v>
      </c>
      <c r="Y30" s="2">
        <v>0</v>
      </c>
      <c r="Z30" s="2">
        <v>0</v>
      </c>
      <c r="AA30" s="1">
        <f t="shared" si="18"/>
        <v>152</v>
      </c>
      <c r="AB30" s="13">
        <f t="shared" si="18"/>
        <v>0</v>
      </c>
      <c r="AC30" s="17">
        <f t="shared" si="19"/>
        <v>152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24133740.000000004</v>
      </c>
      <c r="C31" s="2">
        <v>165260677.00000003</v>
      </c>
      <c r="D31" s="2">
        <v>8731800.0000000019</v>
      </c>
      <c r="E31" s="2">
        <v>5916800</v>
      </c>
      <c r="F31" s="2">
        <v>1038450</v>
      </c>
      <c r="G31" s="2">
        <v>5576300</v>
      </c>
      <c r="H31" s="2">
        <v>5714980.0000000009</v>
      </c>
      <c r="I31" s="2">
        <v>7463600</v>
      </c>
      <c r="J31" s="2">
        <v>0</v>
      </c>
      <c r="K31" s="2"/>
      <c r="L31" s="1">
        <f t="shared" ref="L31" si="21">B31+D31+F31+H31+J31</f>
        <v>39618970.000000007</v>
      </c>
      <c r="M31" s="13">
        <f t="shared" ref="M31" si="22">C31+E31+G31+I31+K31</f>
        <v>184217377.00000003</v>
      </c>
      <c r="N31" s="17">
        <f t="shared" ref="N31" si="23">L31+M31</f>
        <v>223836347.00000003</v>
      </c>
      <c r="P31" s="4" t="s">
        <v>16</v>
      </c>
      <c r="Q31" s="2">
        <v>4044</v>
      </c>
      <c r="R31" s="2">
        <v>26975</v>
      </c>
      <c r="S31" s="2">
        <v>1516</v>
      </c>
      <c r="T31" s="2">
        <v>344</v>
      </c>
      <c r="U31" s="2">
        <v>306</v>
      </c>
      <c r="V31" s="2">
        <v>1661</v>
      </c>
      <c r="W31" s="2">
        <v>2222</v>
      </c>
      <c r="X31" s="2">
        <v>934</v>
      </c>
      <c r="Y31" s="2">
        <v>2269</v>
      </c>
      <c r="Z31" s="2">
        <v>0</v>
      </c>
      <c r="AA31" s="1">
        <f t="shared" ref="AA31" si="24">Q31+S31+U31+W31+Y31</f>
        <v>10357</v>
      </c>
      <c r="AB31" s="13">
        <f t="shared" ref="AB31" si="25">R31+T31+V31+X31+Z31</f>
        <v>29914</v>
      </c>
      <c r="AC31" s="14">
        <f t="shared" ref="AC31" si="26">AA31+AB31</f>
        <v>40271</v>
      </c>
      <c r="AE31" s="4" t="s">
        <v>16</v>
      </c>
      <c r="AF31" s="2">
        <f t="shared" si="20"/>
        <v>5967.7893175074196</v>
      </c>
      <c r="AG31" s="2">
        <f t="shared" si="15"/>
        <v>6126.4384430027812</v>
      </c>
      <c r="AH31" s="2">
        <f t="shared" si="15"/>
        <v>5759.7625329815319</v>
      </c>
      <c r="AI31" s="2">
        <f t="shared" si="15"/>
        <v>17200</v>
      </c>
      <c r="AJ31" s="2">
        <f t="shared" si="15"/>
        <v>3393.627450980392</v>
      </c>
      <c r="AK31" s="2">
        <f t="shared" si="15"/>
        <v>3357.194461167971</v>
      </c>
      <c r="AL31" s="2">
        <f t="shared" si="15"/>
        <v>2571.9981998199823</v>
      </c>
      <c r="AM31" s="2">
        <f t="shared" si="15"/>
        <v>7991.0064239828698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3825.332625277591</v>
      </c>
      <c r="AQ31" s="13">
        <f t="shared" ref="AQ31" si="28">IFERROR(M31/AB31, "N.A.")</f>
        <v>6158.2328341244911</v>
      </c>
      <c r="AR31" s="14">
        <f t="shared" ref="AR31" si="29">IFERROR(N31/AC31, "N.A.")</f>
        <v>5558.2515209455942</v>
      </c>
    </row>
    <row r="32" spans="1:44" ht="15" customHeight="1" thickBot="1" x14ac:dyDescent="0.3">
      <c r="A32" s="5" t="s">
        <v>0</v>
      </c>
      <c r="B32" s="24">
        <f>B31+C31</f>
        <v>189394417.00000003</v>
      </c>
      <c r="C32" s="26"/>
      <c r="D32" s="24">
        <f>D31+E31</f>
        <v>14648600.000000002</v>
      </c>
      <c r="E32" s="26"/>
      <c r="F32" s="24">
        <f>F31+G31</f>
        <v>6614750</v>
      </c>
      <c r="G32" s="26"/>
      <c r="H32" s="24">
        <f>H31+I31</f>
        <v>13178580</v>
      </c>
      <c r="I32" s="26"/>
      <c r="J32" s="24">
        <f>J31+K31</f>
        <v>0</v>
      </c>
      <c r="K32" s="26"/>
      <c r="L32" s="24">
        <f>L31+M31</f>
        <v>223836347.00000003</v>
      </c>
      <c r="M32" s="25"/>
      <c r="N32" s="18">
        <f>B32+D32+F32+H32+J32</f>
        <v>223836347.00000003</v>
      </c>
      <c r="P32" s="5" t="s">
        <v>0</v>
      </c>
      <c r="Q32" s="24">
        <f>Q31+R31</f>
        <v>31019</v>
      </c>
      <c r="R32" s="26"/>
      <c r="S32" s="24">
        <f>S31+T31</f>
        <v>1860</v>
      </c>
      <c r="T32" s="26"/>
      <c r="U32" s="24">
        <f>U31+V31</f>
        <v>1967</v>
      </c>
      <c r="V32" s="26"/>
      <c r="W32" s="24">
        <f>W31+X31</f>
        <v>3156</v>
      </c>
      <c r="X32" s="26"/>
      <c r="Y32" s="24">
        <f>Y31+Z31</f>
        <v>2269</v>
      </c>
      <c r="Z32" s="26"/>
      <c r="AA32" s="24">
        <f>AA31+AB31</f>
        <v>40271</v>
      </c>
      <c r="AB32" s="26"/>
      <c r="AC32" s="19">
        <f>Q32+S32+U32+W32+Y32</f>
        <v>40271</v>
      </c>
      <c r="AE32" s="5" t="s">
        <v>0</v>
      </c>
      <c r="AF32" s="27">
        <f>IFERROR(B32/Q32,"N.A.")</f>
        <v>6105.755085592702</v>
      </c>
      <c r="AG32" s="28"/>
      <c r="AH32" s="27">
        <f>IFERROR(D32/S32,"N.A.")</f>
        <v>7875.5913978494636</v>
      </c>
      <c r="AI32" s="28"/>
      <c r="AJ32" s="27">
        <f>IFERROR(F32/U32,"N.A.")</f>
        <v>3362.8622267412302</v>
      </c>
      <c r="AK32" s="28"/>
      <c r="AL32" s="27">
        <f>IFERROR(H32/W32,"N.A.")</f>
        <v>4175.722433460076</v>
      </c>
      <c r="AM32" s="28"/>
      <c r="AN32" s="27">
        <f>IFERROR(J32/Y32,"N.A.")</f>
        <v>0</v>
      </c>
      <c r="AO32" s="28"/>
      <c r="AP32" s="27">
        <f>IFERROR(L32/AA32,"N.A.")</f>
        <v>5558.2515209455942</v>
      </c>
      <c r="AQ32" s="28"/>
      <c r="AR32" s="16">
        <f>IFERROR(N32/AC32, "N.A.")</f>
        <v>5558.2515209455942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145770</v>
      </c>
      <c r="C39" s="2"/>
      <c r="D39" s="2"/>
      <c r="E39" s="2"/>
      <c r="F39" s="2"/>
      <c r="G39" s="2"/>
      <c r="H39" s="2">
        <v>3539610</v>
      </c>
      <c r="I39" s="2"/>
      <c r="J39" s="2">
        <v>0</v>
      </c>
      <c r="K39" s="2"/>
      <c r="L39" s="1">
        <f>B39+D39+F39+H39+J39</f>
        <v>3685380</v>
      </c>
      <c r="M39" s="13">
        <f>C39+E39+G39+I39+K39</f>
        <v>0</v>
      </c>
      <c r="N39" s="14">
        <f>L39+M39</f>
        <v>3685380</v>
      </c>
      <c r="P39" s="3" t="s">
        <v>12</v>
      </c>
      <c r="Q39" s="2">
        <v>431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2132</v>
      </c>
      <c r="X39" s="2">
        <v>0</v>
      </c>
      <c r="Y39" s="2">
        <v>1225</v>
      </c>
      <c r="Z39" s="2">
        <v>0</v>
      </c>
      <c r="AA39" s="1">
        <f>Q39+S39+U39+W39+Y39</f>
        <v>3788</v>
      </c>
      <c r="AB39" s="13">
        <f>R39+T39+V39+X39+Z39</f>
        <v>0</v>
      </c>
      <c r="AC39" s="14">
        <f>AA39+AB39</f>
        <v>3788</v>
      </c>
      <c r="AE39" s="3" t="s">
        <v>12</v>
      </c>
      <c r="AF39" s="2">
        <f>IFERROR(B39/Q39, "N.A.")</f>
        <v>338.2134570765661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1660.2298311444654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972.90918690601904</v>
      </c>
      <c r="AQ39" s="13" t="str">
        <f t="shared" si="30"/>
        <v>N.A.</v>
      </c>
      <c r="AR39" s="14">
        <f t="shared" si="30"/>
        <v>972.90918690601904</v>
      </c>
    </row>
    <row r="40" spans="1:44" ht="15" customHeight="1" thickBot="1" x14ac:dyDescent="0.3">
      <c r="A40" s="3" t="s">
        <v>13</v>
      </c>
      <c r="B40" s="2">
        <v>4035979.9999999995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4035979.9999999995</v>
      </c>
      <c r="M40" s="13">
        <f t="shared" si="31"/>
        <v>0</v>
      </c>
      <c r="N40" s="14">
        <f t="shared" ref="N40:N42" si="32">L40+M40</f>
        <v>4035979.9999999995</v>
      </c>
      <c r="P40" s="3" t="s">
        <v>13</v>
      </c>
      <c r="Q40" s="2">
        <v>1143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1143</v>
      </c>
      <c r="AB40" s="13">
        <f t="shared" si="33"/>
        <v>0</v>
      </c>
      <c r="AC40" s="14">
        <f t="shared" ref="AC40:AC42" si="34">AA40+AB40</f>
        <v>1143</v>
      </c>
      <c r="AE40" s="3" t="s">
        <v>13</v>
      </c>
      <c r="AF40" s="2">
        <f t="shared" ref="AF40:AF43" si="35">IFERROR(B40/Q40, "N.A.")</f>
        <v>3531.0411198600173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3531.0411198600173</v>
      </c>
      <c r="AQ40" s="13" t="str">
        <f t="shared" si="30"/>
        <v>N.A.</v>
      </c>
      <c r="AR40" s="14">
        <f t="shared" si="30"/>
        <v>3531.0411198600173</v>
      </c>
    </row>
    <row r="41" spans="1:44" ht="15" customHeight="1" thickBot="1" x14ac:dyDescent="0.3">
      <c r="A41" s="3" t="s">
        <v>14</v>
      </c>
      <c r="B41" s="2">
        <v>12285574.000000002</v>
      </c>
      <c r="C41" s="2">
        <v>55434299.999999993</v>
      </c>
      <c r="D41" s="2">
        <v>0</v>
      </c>
      <c r="E41" s="2">
        <v>7960000</v>
      </c>
      <c r="F41" s="2"/>
      <c r="G41" s="2">
        <v>2429500</v>
      </c>
      <c r="H41" s="2"/>
      <c r="I41" s="2">
        <v>4520000</v>
      </c>
      <c r="J41" s="2">
        <v>0</v>
      </c>
      <c r="K41" s="2"/>
      <c r="L41" s="1">
        <f t="shared" si="31"/>
        <v>12285574.000000002</v>
      </c>
      <c r="M41" s="13">
        <f t="shared" si="31"/>
        <v>70343800</v>
      </c>
      <c r="N41" s="14">
        <f t="shared" si="32"/>
        <v>82629374</v>
      </c>
      <c r="P41" s="3" t="s">
        <v>14</v>
      </c>
      <c r="Q41" s="2">
        <v>2125</v>
      </c>
      <c r="R41" s="2">
        <v>9382</v>
      </c>
      <c r="S41" s="2">
        <v>226</v>
      </c>
      <c r="T41" s="2">
        <v>398</v>
      </c>
      <c r="U41" s="2">
        <v>0</v>
      </c>
      <c r="V41" s="2">
        <v>762</v>
      </c>
      <c r="W41" s="2">
        <v>0</v>
      </c>
      <c r="X41" s="2">
        <v>113</v>
      </c>
      <c r="Y41" s="2">
        <v>1212</v>
      </c>
      <c r="Z41" s="2">
        <v>0</v>
      </c>
      <c r="AA41" s="1">
        <f t="shared" si="33"/>
        <v>3563</v>
      </c>
      <c r="AB41" s="13">
        <f t="shared" si="33"/>
        <v>10655</v>
      </c>
      <c r="AC41" s="14">
        <f t="shared" si="34"/>
        <v>14218</v>
      </c>
      <c r="AE41" s="3" t="s">
        <v>14</v>
      </c>
      <c r="AF41" s="2">
        <f t="shared" si="35"/>
        <v>5781.4465882352952</v>
      </c>
      <c r="AG41" s="2">
        <f t="shared" si="30"/>
        <v>5908.5802600724783</v>
      </c>
      <c r="AH41" s="2">
        <f t="shared" si="30"/>
        <v>0</v>
      </c>
      <c r="AI41" s="2">
        <f t="shared" si="30"/>
        <v>20000</v>
      </c>
      <c r="AJ41" s="2" t="str">
        <f t="shared" si="30"/>
        <v>N.A.</v>
      </c>
      <c r="AK41" s="2">
        <f t="shared" si="30"/>
        <v>3188.3202099737532</v>
      </c>
      <c r="AL41" s="2" t="str">
        <f t="shared" si="30"/>
        <v>N.A.</v>
      </c>
      <c r="AM41" s="2">
        <f t="shared" si="30"/>
        <v>40000</v>
      </c>
      <c r="AN41" s="2">
        <f t="shared" si="30"/>
        <v>0</v>
      </c>
      <c r="AO41" s="2" t="str">
        <f t="shared" si="30"/>
        <v>N.A.</v>
      </c>
      <c r="AP41" s="15">
        <f t="shared" si="30"/>
        <v>3448.0982318271126</v>
      </c>
      <c r="AQ41" s="13">
        <f t="shared" si="30"/>
        <v>6601.9521351478179</v>
      </c>
      <c r="AR41" s="14">
        <f t="shared" si="30"/>
        <v>5811.6031790687857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16467323.999999998</v>
      </c>
      <c r="C43" s="2">
        <v>55434299.999999993</v>
      </c>
      <c r="D43" s="2">
        <v>0</v>
      </c>
      <c r="E43" s="2">
        <v>7960000</v>
      </c>
      <c r="F43" s="2"/>
      <c r="G43" s="2">
        <v>2429500</v>
      </c>
      <c r="H43" s="2">
        <v>3539610</v>
      </c>
      <c r="I43" s="2">
        <v>4520000</v>
      </c>
      <c r="J43" s="2">
        <v>0</v>
      </c>
      <c r="K43" s="2"/>
      <c r="L43" s="1">
        <f t="shared" ref="L43" si="36">B43+D43+F43+H43+J43</f>
        <v>20006934</v>
      </c>
      <c r="M43" s="13">
        <f t="shared" ref="M43" si="37">C43+E43+G43+I43+K43</f>
        <v>70343800</v>
      </c>
      <c r="N43" s="17">
        <f t="shared" ref="N43" si="38">L43+M43</f>
        <v>90350734</v>
      </c>
      <c r="P43" s="4" t="s">
        <v>16</v>
      </c>
      <c r="Q43" s="2">
        <v>3699</v>
      </c>
      <c r="R43" s="2">
        <v>9382</v>
      </c>
      <c r="S43" s="2">
        <v>226</v>
      </c>
      <c r="T43" s="2">
        <v>398</v>
      </c>
      <c r="U43" s="2">
        <v>0</v>
      </c>
      <c r="V43" s="2">
        <v>762</v>
      </c>
      <c r="W43" s="2">
        <v>2132</v>
      </c>
      <c r="X43" s="2">
        <v>113</v>
      </c>
      <c r="Y43" s="2">
        <v>2437</v>
      </c>
      <c r="Z43" s="2">
        <v>0</v>
      </c>
      <c r="AA43" s="1">
        <f t="shared" ref="AA43" si="39">Q43+S43+U43+W43+Y43</f>
        <v>8494</v>
      </c>
      <c r="AB43" s="13">
        <f t="shared" ref="AB43" si="40">R43+T43+V43+X43+Z43</f>
        <v>10655</v>
      </c>
      <c r="AC43" s="17">
        <f t="shared" ref="AC43" si="41">AA43+AB43</f>
        <v>19149</v>
      </c>
      <c r="AE43" s="4" t="s">
        <v>16</v>
      </c>
      <c r="AF43" s="2">
        <f t="shared" si="35"/>
        <v>4451.8313057583127</v>
      </c>
      <c r="AG43" s="2">
        <f t="shared" si="30"/>
        <v>5908.5802600724783</v>
      </c>
      <c r="AH43" s="2">
        <f t="shared" si="30"/>
        <v>0</v>
      </c>
      <c r="AI43" s="2">
        <f t="shared" si="30"/>
        <v>20000</v>
      </c>
      <c r="AJ43" s="2" t="str">
        <f t="shared" si="30"/>
        <v>N.A.</v>
      </c>
      <c r="AK43" s="2">
        <f t="shared" si="30"/>
        <v>3188.3202099737532</v>
      </c>
      <c r="AL43" s="2">
        <f t="shared" si="30"/>
        <v>1660.2298311444654</v>
      </c>
      <c r="AM43" s="2">
        <f t="shared" si="30"/>
        <v>40000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2355.4195902990346</v>
      </c>
      <c r="AQ43" s="13">
        <f t="shared" ref="AQ43" si="43">IFERROR(M43/AB43, "N.A.")</f>
        <v>6601.9521351478179</v>
      </c>
      <c r="AR43" s="14">
        <f t="shared" ref="AR43" si="44">IFERROR(N43/AC43, "N.A.")</f>
        <v>4718.3003812209517</v>
      </c>
    </row>
    <row r="44" spans="1:44" ht="15" customHeight="1" thickBot="1" x14ac:dyDescent="0.3">
      <c r="A44" s="5" t="s">
        <v>0</v>
      </c>
      <c r="B44" s="24">
        <f>B43+C43</f>
        <v>71901623.999999985</v>
      </c>
      <c r="C44" s="26"/>
      <c r="D44" s="24">
        <f>D43+E43</f>
        <v>7960000</v>
      </c>
      <c r="E44" s="26"/>
      <c r="F44" s="24">
        <f>F43+G43</f>
        <v>2429500</v>
      </c>
      <c r="G44" s="26"/>
      <c r="H44" s="24">
        <f>H43+I43</f>
        <v>8059610</v>
      </c>
      <c r="I44" s="26"/>
      <c r="J44" s="24">
        <f>J43+K43</f>
        <v>0</v>
      </c>
      <c r="K44" s="26"/>
      <c r="L44" s="24">
        <f>L43+M43</f>
        <v>90350734</v>
      </c>
      <c r="M44" s="25"/>
      <c r="N44" s="18">
        <f>B44+D44+F44+H44+J44</f>
        <v>90350733.999999985</v>
      </c>
      <c r="P44" s="5" t="s">
        <v>0</v>
      </c>
      <c r="Q44" s="24">
        <f>Q43+R43</f>
        <v>13081</v>
      </c>
      <c r="R44" s="26"/>
      <c r="S44" s="24">
        <f>S43+T43</f>
        <v>624</v>
      </c>
      <c r="T44" s="26"/>
      <c r="U44" s="24">
        <f>U43+V43</f>
        <v>762</v>
      </c>
      <c r="V44" s="26"/>
      <c r="W44" s="24">
        <f>W43+X43</f>
        <v>2245</v>
      </c>
      <c r="X44" s="26"/>
      <c r="Y44" s="24">
        <f>Y43+Z43</f>
        <v>2437</v>
      </c>
      <c r="Z44" s="26"/>
      <c r="AA44" s="24">
        <f>AA43+AB43</f>
        <v>19149</v>
      </c>
      <c r="AB44" s="25"/>
      <c r="AC44" s="18">
        <f>Q44+S44+U44+W44+Y44</f>
        <v>19149</v>
      </c>
      <c r="AE44" s="5" t="s">
        <v>0</v>
      </c>
      <c r="AF44" s="27">
        <f>IFERROR(B44/Q44,"N.A.")</f>
        <v>5496.645822184847</v>
      </c>
      <c r="AG44" s="28"/>
      <c r="AH44" s="27">
        <f>IFERROR(D44/S44,"N.A.")</f>
        <v>12756.410256410256</v>
      </c>
      <c r="AI44" s="28"/>
      <c r="AJ44" s="27">
        <f>IFERROR(F44/U44,"N.A.")</f>
        <v>3188.3202099737532</v>
      </c>
      <c r="AK44" s="28"/>
      <c r="AL44" s="27">
        <f>IFERROR(H44/W44,"N.A.")</f>
        <v>3590.0267260579067</v>
      </c>
      <c r="AM44" s="28"/>
      <c r="AN44" s="27">
        <f>IFERROR(J44/Y44,"N.A.")</f>
        <v>0</v>
      </c>
      <c r="AO44" s="28"/>
      <c r="AP44" s="27">
        <f>IFERROR(L44/AA44,"N.A.")</f>
        <v>4718.3003812209517</v>
      </c>
      <c r="AQ44" s="28"/>
      <c r="AR44" s="16">
        <f>IFERROR(N44/AC44, "N.A.")</f>
        <v>4718.3003812209508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941700</v>
      </c>
      <c r="C15" s="2"/>
      <c r="D15" s="2"/>
      <c r="E15" s="2"/>
      <c r="F15" s="2">
        <v>0</v>
      </c>
      <c r="G15" s="2"/>
      <c r="H15" s="2">
        <v>277350</v>
      </c>
      <c r="I15" s="2"/>
      <c r="J15" s="2"/>
      <c r="K15" s="2"/>
      <c r="L15" s="1">
        <f>B15+D15+F15+H15+J15</f>
        <v>1219050</v>
      </c>
      <c r="M15" s="13">
        <f>C15+E15+G15+I15+K15</f>
        <v>0</v>
      </c>
      <c r="N15" s="14">
        <f>L15+M15</f>
        <v>1219050</v>
      </c>
      <c r="P15" s="3" t="s">
        <v>12</v>
      </c>
      <c r="Q15" s="2">
        <v>258</v>
      </c>
      <c r="R15" s="2">
        <v>0</v>
      </c>
      <c r="S15" s="2">
        <v>0</v>
      </c>
      <c r="T15" s="2">
        <v>0</v>
      </c>
      <c r="U15" s="2">
        <v>129</v>
      </c>
      <c r="V15" s="2">
        <v>0</v>
      </c>
      <c r="W15" s="2">
        <v>129</v>
      </c>
      <c r="X15" s="2">
        <v>0</v>
      </c>
      <c r="Y15" s="2">
        <v>0</v>
      </c>
      <c r="Z15" s="2">
        <v>0</v>
      </c>
      <c r="AA15" s="1">
        <f>Q15+S15+U15+W15+Y15</f>
        <v>516</v>
      </c>
      <c r="AB15" s="13">
        <f>R15+T15+V15+X15+Z15</f>
        <v>0</v>
      </c>
      <c r="AC15" s="14">
        <f>AA15+AB15</f>
        <v>516</v>
      </c>
      <c r="AE15" s="3" t="s">
        <v>12</v>
      </c>
      <c r="AF15" s="2">
        <f>IFERROR(B15/Q15, "N.A.")</f>
        <v>3650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2150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2362.5</v>
      </c>
      <c r="AQ15" s="13" t="str">
        <f t="shared" si="0"/>
        <v>N.A.</v>
      </c>
      <c r="AR15" s="14">
        <f t="shared" si="0"/>
        <v>2362.5</v>
      </c>
    </row>
    <row r="16" spans="1:44" ht="15" customHeight="1" thickBot="1" x14ac:dyDescent="0.3">
      <c r="A16" s="3" t="s">
        <v>13</v>
      </c>
      <c r="B16" s="2">
        <v>2454096.0000000005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2454096.0000000005</v>
      </c>
      <c r="M16" s="13">
        <f t="shared" si="1"/>
        <v>0</v>
      </c>
      <c r="N16" s="14">
        <f t="shared" ref="N16:N18" si="2">L16+M16</f>
        <v>2454096.0000000005</v>
      </c>
      <c r="P16" s="3" t="s">
        <v>13</v>
      </c>
      <c r="Q16" s="2">
        <v>774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774</v>
      </c>
      <c r="AB16" s="13">
        <f t="shared" si="3"/>
        <v>0</v>
      </c>
      <c r="AC16" s="14">
        <f t="shared" ref="AC16:AC18" si="4">AA16+AB16</f>
        <v>774</v>
      </c>
      <c r="AE16" s="3" t="s">
        <v>13</v>
      </c>
      <c r="AF16" s="2">
        <f t="shared" ref="AF16:AF19" si="5">IFERROR(B16/Q16, "N.A.")</f>
        <v>3170.6666666666674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3170.6666666666674</v>
      </c>
      <c r="AQ16" s="13" t="str">
        <f t="shared" si="0"/>
        <v>N.A.</v>
      </c>
      <c r="AR16" s="14">
        <f t="shared" si="0"/>
        <v>3170.6666666666674</v>
      </c>
    </row>
    <row r="17" spans="1:44" ht="15" customHeight="1" thickBot="1" x14ac:dyDescent="0.3">
      <c r="A17" s="3" t="s">
        <v>14</v>
      </c>
      <c r="B17" s="2">
        <v>1070700</v>
      </c>
      <c r="C17" s="2">
        <v>8013479.9999999991</v>
      </c>
      <c r="D17" s="2">
        <v>832050</v>
      </c>
      <c r="E17" s="2">
        <v>1996920</v>
      </c>
      <c r="F17" s="2"/>
      <c r="G17" s="2">
        <v>1664100</v>
      </c>
      <c r="H17" s="2"/>
      <c r="I17" s="2"/>
      <c r="J17" s="2"/>
      <c r="K17" s="2"/>
      <c r="L17" s="1">
        <f t="shared" si="1"/>
        <v>1902750</v>
      </c>
      <c r="M17" s="13">
        <f t="shared" si="1"/>
        <v>11674500</v>
      </c>
      <c r="N17" s="14">
        <f t="shared" si="2"/>
        <v>13577250</v>
      </c>
      <c r="P17" s="3" t="s">
        <v>14</v>
      </c>
      <c r="Q17" s="2">
        <v>258</v>
      </c>
      <c r="R17" s="2">
        <v>1677</v>
      </c>
      <c r="S17" s="2">
        <v>129</v>
      </c>
      <c r="T17" s="2">
        <v>258</v>
      </c>
      <c r="U17" s="2">
        <v>0</v>
      </c>
      <c r="V17" s="2">
        <v>129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387</v>
      </c>
      <c r="AB17" s="13">
        <f t="shared" si="3"/>
        <v>2064</v>
      </c>
      <c r="AC17" s="14">
        <f t="shared" si="4"/>
        <v>2451</v>
      </c>
      <c r="AE17" s="3" t="s">
        <v>14</v>
      </c>
      <c r="AF17" s="2">
        <f t="shared" si="5"/>
        <v>4150</v>
      </c>
      <c r="AG17" s="2">
        <f t="shared" si="0"/>
        <v>4778.4615384615381</v>
      </c>
      <c r="AH17" s="2">
        <f t="shared" si="0"/>
        <v>6450</v>
      </c>
      <c r="AI17" s="2">
        <f t="shared" si="0"/>
        <v>7740</v>
      </c>
      <c r="AJ17" s="2" t="str">
        <f t="shared" si="0"/>
        <v>N.A.</v>
      </c>
      <c r="AK17" s="2">
        <f t="shared" si="0"/>
        <v>12900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4916.666666666667</v>
      </c>
      <c r="AQ17" s="13">
        <f t="shared" si="0"/>
        <v>5656.25</v>
      </c>
      <c r="AR17" s="14">
        <f t="shared" si="0"/>
        <v>5539.4736842105267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129</v>
      </c>
      <c r="X18" s="2">
        <v>0</v>
      </c>
      <c r="Y18" s="2">
        <v>0</v>
      </c>
      <c r="Z18" s="2">
        <v>0</v>
      </c>
      <c r="AA18" s="1">
        <f t="shared" si="3"/>
        <v>129</v>
      </c>
      <c r="AB18" s="13">
        <f t="shared" si="3"/>
        <v>0</v>
      </c>
      <c r="AC18" s="17">
        <f t="shared" si="4"/>
        <v>129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4466496</v>
      </c>
      <c r="C19" s="2">
        <v>8013479.9999999991</v>
      </c>
      <c r="D19" s="2">
        <v>832050</v>
      </c>
      <c r="E19" s="2">
        <v>1996920</v>
      </c>
      <c r="F19" s="2">
        <v>0</v>
      </c>
      <c r="G19" s="2">
        <v>1664100</v>
      </c>
      <c r="H19" s="2">
        <v>277350</v>
      </c>
      <c r="I19" s="2"/>
      <c r="J19" s="2"/>
      <c r="K19" s="2"/>
      <c r="L19" s="1">
        <f t="shared" ref="L19" si="6">B19+D19+F19+H19+J19</f>
        <v>5575896</v>
      </c>
      <c r="M19" s="13">
        <f t="shared" ref="M19" si="7">C19+E19+G19+I19+K19</f>
        <v>11674500</v>
      </c>
      <c r="N19" s="17">
        <f t="shared" ref="N19" si="8">L19+M19</f>
        <v>17250396</v>
      </c>
      <c r="P19" s="4" t="s">
        <v>16</v>
      </c>
      <c r="Q19" s="2">
        <v>1290</v>
      </c>
      <c r="R19" s="2">
        <v>1677</v>
      </c>
      <c r="S19" s="2">
        <v>129</v>
      </c>
      <c r="T19" s="2">
        <v>258</v>
      </c>
      <c r="U19" s="2">
        <v>129</v>
      </c>
      <c r="V19" s="2">
        <v>129</v>
      </c>
      <c r="W19" s="2">
        <v>258</v>
      </c>
      <c r="X19" s="2">
        <v>0</v>
      </c>
      <c r="Y19" s="2">
        <v>0</v>
      </c>
      <c r="Z19" s="2">
        <v>0</v>
      </c>
      <c r="AA19" s="1">
        <f t="shared" ref="AA19" si="9">Q19+S19+U19+W19+Y19</f>
        <v>1806</v>
      </c>
      <c r="AB19" s="13">
        <f t="shared" ref="AB19" si="10">R19+T19+V19+X19+Z19</f>
        <v>2064</v>
      </c>
      <c r="AC19" s="14">
        <f t="shared" ref="AC19" si="11">AA19+AB19</f>
        <v>3870</v>
      </c>
      <c r="AE19" s="4" t="s">
        <v>16</v>
      </c>
      <c r="AF19" s="2">
        <f t="shared" si="5"/>
        <v>3462.4</v>
      </c>
      <c r="AG19" s="2">
        <f t="shared" si="0"/>
        <v>4778.4615384615381</v>
      </c>
      <c r="AH19" s="2">
        <f t="shared" si="0"/>
        <v>6450</v>
      </c>
      <c r="AI19" s="2">
        <f t="shared" si="0"/>
        <v>7740</v>
      </c>
      <c r="AJ19" s="2">
        <f t="shared" si="0"/>
        <v>0</v>
      </c>
      <c r="AK19" s="2">
        <f t="shared" si="0"/>
        <v>12900</v>
      </c>
      <c r="AL19" s="2">
        <f t="shared" si="0"/>
        <v>1075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3087.4285714285716</v>
      </c>
      <c r="AQ19" s="13">
        <f t="shared" ref="AQ19" si="13">IFERROR(M19/AB19, "N.A.")</f>
        <v>5656.25</v>
      </c>
      <c r="AR19" s="14">
        <f t="shared" ref="AR19" si="14">IFERROR(N19/AC19, "N.A.")</f>
        <v>4457.4666666666662</v>
      </c>
    </row>
    <row r="20" spans="1:44" ht="15" customHeight="1" thickBot="1" x14ac:dyDescent="0.3">
      <c r="A20" s="5" t="s">
        <v>0</v>
      </c>
      <c r="B20" s="24">
        <f>B19+C19</f>
        <v>12479976</v>
      </c>
      <c r="C20" s="26"/>
      <c r="D20" s="24">
        <f>D19+E19</f>
        <v>2828970</v>
      </c>
      <c r="E20" s="26"/>
      <c r="F20" s="24">
        <f>F19+G19</f>
        <v>1664100</v>
      </c>
      <c r="G20" s="26"/>
      <c r="H20" s="24">
        <f>H19+I19</f>
        <v>277350</v>
      </c>
      <c r="I20" s="26"/>
      <c r="J20" s="24">
        <f>J19+K19</f>
        <v>0</v>
      </c>
      <c r="K20" s="26"/>
      <c r="L20" s="24">
        <f>L19+M19</f>
        <v>17250396</v>
      </c>
      <c r="M20" s="25"/>
      <c r="N20" s="18">
        <f>B20+D20+F20+H20+J20</f>
        <v>17250396</v>
      </c>
      <c r="P20" s="5" t="s">
        <v>0</v>
      </c>
      <c r="Q20" s="24">
        <f>Q19+R19</f>
        <v>2967</v>
      </c>
      <c r="R20" s="26"/>
      <c r="S20" s="24">
        <f>S19+T19</f>
        <v>387</v>
      </c>
      <c r="T20" s="26"/>
      <c r="U20" s="24">
        <f>U19+V19</f>
        <v>258</v>
      </c>
      <c r="V20" s="26"/>
      <c r="W20" s="24">
        <f>W19+X19</f>
        <v>258</v>
      </c>
      <c r="X20" s="26"/>
      <c r="Y20" s="24">
        <f>Y19+Z19</f>
        <v>0</v>
      </c>
      <c r="Z20" s="26"/>
      <c r="AA20" s="24">
        <f>AA19+AB19</f>
        <v>3870</v>
      </c>
      <c r="AB20" s="26"/>
      <c r="AC20" s="19">
        <f>Q20+S20+U20+W20+Y20</f>
        <v>3870</v>
      </c>
      <c r="AE20" s="5" t="s">
        <v>0</v>
      </c>
      <c r="AF20" s="27">
        <f>IFERROR(B20/Q20,"N.A.")</f>
        <v>4206.260869565217</v>
      </c>
      <c r="AG20" s="28"/>
      <c r="AH20" s="27">
        <f>IFERROR(D20/S20,"N.A.")</f>
        <v>7310</v>
      </c>
      <c r="AI20" s="28"/>
      <c r="AJ20" s="27">
        <f>IFERROR(F20/U20,"N.A.")</f>
        <v>6450</v>
      </c>
      <c r="AK20" s="28"/>
      <c r="AL20" s="27">
        <f>IFERROR(H20/W20,"N.A.")</f>
        <v>1075</v>
      </c>
      <c r="AM20" s="28"/>
      <c r="AN20" s="27" t="str">
        <f>IFERROR(J20/Y20,"N.A.")</f>
        <v>N.A.</v>
      </c>
      <c r="AO20" s="28"/>
      <c r="AP20" s="27">
        <f>IFERROR(L20/AA20,"N.A.")</f>
        <v>4457.4666666666662</v>
      </c>
      <c r="AQ20" s="28"/>
      <c r="AR20" s="16">
        <f>IFERROR(N20/AC20, "N.A.")</f>
        <v>4457.4666666666662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554700</v>
      </c>
      <c r="C27" s="2"/>
      <c r="D27" s="2"/>
      <c r="E27" s="2"/>
      <c r="F27" s="2">
        <v>0</v>
      </c>
      <c r="G27" s="2"/>
      <c r="H27" s="2"/>
      <c r="I27" s="2"/>
      <c r="J27" s="2"/>
      <c r="K27" s="2"/>
      <c r="L27" s="1">
        <f>B27+D27+F27+H27+J27</f>
        <v>554700</v>
      </c>
      <c r="M27" s="13">
        <f>C27+E27+G27+I27+K27</f>
        <v>0</v>
      </c>
      <c r="N27" s="14">
        <f>L27+M27</f>
        <v>554700</v>
      </c>
      <c r="P27" s="3" t="s">
        <v>12</v>
      </c>
      <c r="Q27" s="2">
        <v>129</v>
      </c>
      <c r="R27" s="2">
        <v>0</v>
      </c>
      <c r="S27" s="2">
        <v>0</v>
      </c>
      <c r="T27" s="2">
        <v>0</v>
      </c>
      <c r="U27" s="2">
        <v>129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258</v>
      </c>
      <c r="AB27" s="13">
        <f>R27+T27+V27+X27+Z27</f>
        <v>0</v>
      </c>
      <c r="AC27" s="14">
        <f>AA27+AB27</f>
        <v>258</v>
      </c>
      <c r="AE27" s="3" t="s">
        <v>12</v>
      </c>
      <c r="AF27" s="2">
        <f>IFERROR(B27/Q27, "N.A.")</f>
        <v>4300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2150</v>
      </c>
      <c r="AQ27" s="13" t="str">
        <f t="shared" si="15"/>
        <v>N.A.</v>
      </c>
      <c r="AR27" s="14">
        <f t="shared" si="15"/>
        <v>2150</v>
      </c>
    </row>
    <row r="28" spans="1:44" ht="15" customHeight="1" thickBot="1" x14ac:dyDescent="0.3">
      <c r="A28" s="3" t="s">
        <v>13</v>
      </c>
      <c r="B28" s="2">
        <v>1144230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1144230</v>
      </c>
      <c r="M28" s="13">
        <f t="shared" si="16"/>
        <v>0</v>
      </c>
      <c r="N28" s="14">
        <f t="shared" ref="N28:N30" si="17">L28+M28</f>
        <v>1144230</v>
      </c>
      <c r="P28" s="3" t="s">
        <v>13</v>
      </c>
      <c r="Q28" s="2">
        <v>258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258</v>
      </c>
      <c r="AB28" s="13">
        <f t="shared" si="18"/>
        <v>0</v>
      </c>
      <c r="AC28" s="14">
        <f t="shared" ref="AC28:AC30" si="19">AA28+AB28</f>
        <v>258</v>
      </c>
      <c r="AE28" s="3" t="s">
        <v>13</v>
      </c>
      <c r="AF28" s="2">
        <f t="shared" ref="AF28:AF31" si="20">IFERROR(B28/Q28, "N.A.")</f>
        <v>4435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4435</v>
      </c>
      <c r="AQ28" s="13" t="str">
        <f t="shared" si="15"/>
        <v>N.A.</v>
      </c>
      <c r="AR28" s="14">
        <f t="shared" si="15"/>
        <v>4435</v>
      </c>
    </row>
    <row r="29" spans="1:44" ht="15" customHeight="1" thickBot="1" x14ac:dyDescent="0.3">
      <c r="A29" s="3" t="s">
        <v>14</v>
      </c>
      <c r="B29" s="2">
        <v>554700</v>
      </c>
      <c r="C29" s="2">
        <v>6591900</v>
      </c>
      <c r="D29" s="2">
        <v>832050</v>
      </c>
      <c r="E29" s="2">
        <v>998460</v>
      </c>
      <c r="F29" s="2"/>
      <c r="G29" s="2">
        <v>1664100</v>
      </c>
      <c r="H29" s="2"/>
      <c r="I29" s="2"/>
      <c r="J29" s="2"/>
      <c r="K29" s="2"/>
      <c r="L29" s="1">
        <f t="shared" si="16"/>
        <v>1386750</v>
      </c>
      <c r="M29" s="13">
        <f t="shared" si="16"/>
        <v>9254460</v>
      </c>
      <c r="N29" s="14">
        <f t="shared" si="17"/>
        <v>10641210</v>
      </c>
      <c r="P29" s="3" t="s">
        <v>14</v>
      </c>
      <c r="Q29" s="2">
        <v>129</v>
      </c>
      <c r="R29" s="2">
        <v>1290</v>
      </c>
      <c r="S29" s="2">
        <v>129</v>
      </c>
      <c r="T29" s="2">
        <v>129</v>
      </c>
      <c r="U29" s="2">
        <v>0</v>
      </c>
      <c r="V29" s="2">
        <v>129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258</v>
      </c>
      <c r="AB29" s="13">
        <f t="shared" si="18"/>
        <v>1548</v>
      </c>
      <c r="AC29" s="14">
        <f t="shared" si="19"/>
        <v>1806</v>
      </c>
      <c r="AE29" s="3" t="s">
        <v>14</v>
      </c>
      <c r="AF29" s="2">
        <f t="shared" si="20"/>
        <v>4300</v>
      </c>
      <c r="AG29" s="2">
        <f t="shared" si="15"/>
        <v>5110</v>
      </c>
      <c r="AH29" s="2">
        <f t="shared" si="15"/>
        <v>6450</v>
      </c>
      <c r="AI29" s="2">
        <f t="shared" si="15"/>
        <v>7740</v>
      </c>
      <c r="AJ29" s="2" t="str">
        <f t="shared" si="15"/>
        <v>N.A.</v>
      </c>
      <c r="AK29" s="2">
        <f t="shared" si="15"/>
        <v>12900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5375</v>
      </c>
      <c r="AQ29" s="13">
        <f t="shared" si="15"/>
        <v>5978.333333333333</v>
      </c>
      <c r="AR29" s="14">
        <f t="shared" si="15"/>
        <v>5892.1428571428569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129</v>
      </c>
      <c r="X30" s="2">
        <v>0</v>
      </c>
      <c r="Y30" s="2">
        <v>0</v>
      </c>
      <c r="Z30" s="2">
        <v>0</v>
      </c>
      <c r="AA30" s="1">
        <f t="shared" si="18"/>
        <v>129</v>
      </c>
      <c r="AB30" s="13">
        <f t="shared" si="18"/>
        <v>0</v>
      </c>
      <c r="AC30" s="17">
        <f t="shared" si="19"/>
        <v>129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2253630</v>
      </c>
      <c r="C31" s="2">
        <v>6591900</v>
      </c>
      <c r="D31" s="2">
        <v>832050</v>
      </c>
      <c r="E31" s="2">
        <v>998460</v>
      </c>
      <c r="F31" s="2">
        <v>0</v>
      </c>
      <c r="G31" s="2">
        <v>1664100</v>
      </c>
      <c r="H31" s="2">
        <v>0</v>
      </c>
      <c r="I31" s="2"/>
      <c r="J31" s="2"/>
      <c r="K31" s="2"/>
      <c r="L31" s="1">
        <f t="shared" ref="L31" si="21">B31+D31+F31+H31+J31</f>
        <v>3085680</v>
      </c>
      <c r="M31" s="13">
        <f t="shared" ref="M31" si="22">C31+E31+G31+I31+K31</f>
        <v>9254460</v>
      </c>
      <c r="N31" s="17">
        <f t="shared" ref="N31" si="23">L31+M31</f>
        <v>12340140</v>
      </c>
      <c r="P31" s="4" t="s">
        <v>16</v>
      </c>
      <c r="Q31" s="2">
        <v>516</v>
      </c>
      <c r="R31" s="2">
        <v>1290</v>
      </c>
      <c r="S31" s="2">
        <v>129</v>
      </c>
      <c r="T31" s="2">
        <v>129</v>
      </c>
      <c r="U31" s="2">
        <v>129</v>
      </c>
      <c r="V31" s="2">
        <v>129</v>
      </c>
      <c r="W31" s="2">
        <v>129</v>
      </c>
      <c r="X31" s="2">
        <v>0</v>
      </c>
      <c r="Y31" s="2">
        <v>0</v>
      </c>
      <c r="Z31" s="2">
        <v>0</v>
      </c>
      <c r="AA31" s="1">
        <f t="shared" ref="AA31" si="24">Q31+S31+U31+W31+Y31</f>
        <v>903</v>
      </c>
      <c r="AB31" s="13">
        <f t="shared" ref="AB31" si="25">R31+T31+V31+X31+Z31</f>
        <v>1548</v>
      </c>
      <c r="AC31" s="14">
        <f t="shared" ref="AC31" si="26">AA31+AB31</f>
        <v>2451</v>
      </c>
      <c r="AE31" s="4" t="s">
        <v>16</v>
      </c>
      <c r="AF31" s="2">
        <f t="shared" si="20"/>
        <v>4367.5</v>
      </c>
      <c r="AG31" s="2">
        <f t="shared" si="15"/>
        <v>5110</v>
      </c>
      <c r="AH31" s="2">
        <f t="shared" si="15"/>
        <v>6450</v>
      </c>
      <c r="AI31" s="2">
        <f t="shared" si="15"/>
        <v>7740</v>
      </c>
      <c r="AJ31" s="2">
        <f t="shared" si="15"/>
        <v>0</v>
      </c>
      <c r="AK31" s="2">
        <f t="shared" si="15"/>
        <v>12900</v>
      </c>
      <c r="AL31" s="2">
        <f t="shared" si="15"/>
        <v>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3417.1428571428573</v>
      </c>
      <c r="AQ31" s="13">
        <f t="shared" ref="AQ31" si="28">IFERROR(M31/AB31, "N.A.")</f>
        <v>5978.333333333333</v>
      </c>
      <c r="AR31" s="14">
        <f t="shared" ref="AR31" si="29">IFERROR(N31/AC31, "N.A.")</f>
        <v>5034.7368421052633</v>
      </c>
    </row>
    <row r="32" spans="1:44" ht="15" customHeight="1" thickBot="1" x14ac:dyDescent="0.3">
      <c r="A32" s="5" t="s">
        <v>0</v>
      </c>
      <c r="B32" s="24">
        <f>B31+C31</f>
        <v>8845530</v>
      </c>
      <c r="C32" s="26"/>
      <c r="D32" s="24">
        <f>D31+E31</f>
        <v>1830510</v>
      </c>
      <c r="E32" s="26"/>
      <c r="F32" s="24">
        <f>F31+G31</f>
        <v>1664100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12340140</v>
      </c>
      <c r="M32" s="25"/>
      <c r="N32" s="18">
        <f>B32+D32+F32+H32+J32</f>
        <v>12340140</v>
      </c>
      <c r="P32" s="5" t="s">
        <v>0</v>
      </c>
      <c r="Q32" s="24">
        <f>Q31+R31</f>
        <v>1806</v>
      </c>
      <c r="R32" s="26"/>
      <c r="S32" s="24">
        <f>S31+T31</f>
        <v>258</v>
      </c>
      <c r="T32" s="26"/>
      <c r="U32" s="24">
        <f>U31+V31</f>
        <v>258</v>
      </c>
      <c r="V32" s="26"/>
      <c r="W32" s="24">
        <f>W31+X31</f>
        <v>129</v>
      </c>
      <c r="X32" s="26"/>
      <c r="Y32" s="24">
        <f>Y31+Z31</f>
        <v>0</v>
      </c>
      <c r="Z32" s="26"/>
      <c r="AA32" s="24">
        <f>AA31+AB31</f>
        <v>2451</v>
      </c>
      <c r="AB32" s="26"/>
      <c r="AC32" s="19">
        <f>Q32+S32+U32+W32+Y32</f>
        <v>2451</v>
      </c>
      <c r="AE32" s="5" t="s">
        <v>0</v>
      </c>
      <c r="AF32" s="27">
        <f>IFERROR(B32/Q32,"N.A.")</f>
        <v>4897.8571428571431</v>
      </c>
      <c r="AG32" s="28"/>
      <c r="AH32" s="27">
        <f>IFERROR(D32/S32,"N.A.")</f>
        <v>7095</v>
      </c>
      <c r="AI32" s="28"/>
      <c r="AJ32" s="27">
        <f>IFERROR(F32/U32,"N.A.")</f>
        <v>6450</v>
      </c>
      <c r="AK32" s="28"/>
      <c r="AL32" s="27">
        <f>IFERROR(H32/W32,"N.A.")</f>
        <v>0</v>
      </c>
      <c r="AM32" s="28"/>
      <c r="AN32" s="27" t="str">
        <f>IFERROR(J32/Y32,"N.A.")</f>
        <v>N.A.</v>
      </c>
      <c r="AO32" s="28"/>
      <c r="AP32" s="27">
        <f>IFERROR(L32/AA32,"N.A.")</f>
        <v>5034.7368421052633</v>
      </c>
      <c r="AQ32" s="28"/>
      <c r="AR32" s="16">
        <f>IFERROR(N32/AC32, "N.A.")</f>
        <v>5034.7368421052633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387000</v>
      </c>
      <c r="C39" s="2"/>
      <c r="D39" s="2"/>
      <c r="E39" s="2"/>
      <c r="F39" s="2"/>
      <c r="G39" s="2"/>
      <c r="H39" s="2">
        <v>277350</v>
      </c>
      <c r="I39" s="2"/>
      <c r="J39" s="2"/>
      <c r="K39" s="2"/>
      <c r="L39" s="1">
        <f>B39+D39+F39+H39+J39</f>
        <v>664350</v>
      </c>
      <c r="M39" s="13">
        <f>C39+E39+G39+I39+K39</f>
        <v>0</v>
      </c>
      <c r="N39" s="14">
        <f>L39+M39</f>
        <v>664350</v>
      </c>
      <c r="P39" s="3" t="s">
        <v>12</v>
      </c>
      <c r="Q39" s="2">
        <v>129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129</v>
      </c>
      <c r="X39" s="2">
        <v>0</v>
      </c>
      <c r="Y39" s="2">
        <v>0</v>
      </c>
      <c r="Z39" s="2">
        <v>0</v>
      </c>
      <c r="AA39" s="1">
        <f>Q39+S39+U39+W39+Y39</f>
        <v>258</v>
      </c>
      <c r="AB39" s="13">
        <f>R39+T39+V39+X39+Z39</f>
        <v>0</v>
      </c>
      <c r="AC39" s="14">
        <f>AA39+AB39</f>
        <v>258</v>
      </c>
      <c r="AE39" s="3" t="s">
        <v>12</v>
      </c>
      <c r="AF39" s="2">
        <f>IFERROR(B39/Q39, "N.A.")</f>
        <v>3000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2150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2575</v>
      </c>
      <c r="AQ39" s="13" t="str">
        <f t="shared" si="30"/>
        <v>N.A.</v>
      </c>
      <c r="AR39" s="14">
        <f t="shared" si="30"/>
        <v>2575</v>
      </c>
    </row>
    <row r="40" spans="1:44" ht="15" customHeight="1" thickBot="1" x14ac:dyDescent="0.3">
      <c r="A40" s="3" t="s">
        <v>13</v>
      </c>
      <c r="B40" s="2">
        <v>1309866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1309866</v>
      </c>
      <c r="M40" s="13">
        <f t="shared" si="31"/>
        <v>0</v>
      </c>
      <c r="N40" s="14">
        <f t="shared" ref="N40:N42" si="32">L40+M40</f>
        <v>1309866</v>
      </c>
      <c r="P40" s="3" t="s">
        <v>13</v>
      </c>
      <c r="Q40" s="2">
        <v>516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516</v>
      </c>
      <c r="AB40" s="13">
        <f t="shared" si="33"/>
        <v>0</v>
      </c>
      <c r="AC40" s="14">
        <f t="shared" ref="AC40:AC42" si="34">AA40+AB40</f>
        <v>516</v>
      </c>
      <c r="AE40" s="3" t="s">
        <v>13</v>
      </c>
      <c r="AF40" s="2">
        <f t="shared" ref="AF40:AF43" si="35">IFERROR(B40/Q40, "N.A.")</f>
        <v>2538.5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2538.5</v>
      </c>
      <c r="AQ40" s="13" t="str">
        <f t="shared" si="30"/>
        <v>N.A.</v>
      </c>
      <c r="AR40" s="14">
        <f t="shared" si="30"/>
        <v>2538.5</v>
      </c>
    </row>
    <row r="41" spans="1:44" ht="15" customHeight="1" thickBot="1" x14ac:dyDescent="0.3">
      <c r="A41" s="3" t="s">
        <v>14</v>
      </c>
      <c r="B41" s="2">
        <v>516000</v>
      </c>
      <c r="C41" s="2">
        <v>1421579.9999999998</v>
      </c>
      <c r="D41" s="2"/>
      <c r="E41" s="2">
        <v>998460</v>
      </c>
      <c r="F41" s="2"/>
      <c r="G41" s="2"/>
      <c r="H41" s="2"/>
      <c r="I41" s="2"/>
      <c r="J41" s="2"/>
      <c r="K41" s="2"/>
      <c r="L41" s="1">
        <f t="shared" si="31"/>
        <v>516000</v>
      </c>
      <c r="M41" s="13">
        <f t="shared" si="31"/>
        <v>2420040</v>
      </c>
      <c r="N41" s="14">
        <f t="shared" si="32"/>
        <v>2936040</v>
      </c>
      <c r="P41" s="3" t="s">
        <v>14</v>
      </c>
      <c r="Q41" s="2">
        <v>129</v>
      </c>
      <c r="R41" s="2">
        <v>387</v>
      </c>
      <c r="S41" s="2">
        <v>0</v>
      </c>
      <c r="T41" s="2">
        <v>129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129</v>
      </c>
      <c r="AB41" s="13">
        <f t="shared" si="33"/>
        <v>516</v>
      </c>
      <c r="AC41" s="14">
        <f t="shared" si="34"/>
        <v>645</v>
      </c>
      <c r="AE41" s="3" t="s">
        <v>14</v>
      </c>
      <c r="AF41" s="2">
        <f t="shared" si="35"/>
        <v>4000</v>
      </c>
      <c r="AG41" s="2">
        <f t="shared" si="30"/>
        <v>3673.3333333333326</v>
      </c>
      <c r="AH41" s="2" t="str">
        <f t="shared" si="30"/>
        <v>N.A.</v>
      </c>
      <c r="AI41" s="2">
        <f t="shared" si="30"/>
        <v>7740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4000</v>
      </c>
      <c r="AQ41" s="13">
        <f t="shared" si="30"/>
        <v>4690</v>
      </c>
      <c r="AR41" s="14">
        <f t="shared" si="30"/>
        <v>4552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2212866</v>
      </c>
      <c r="C43" s="2">
        <v>1421579.9999999998</v>
      </c>
      <c r="D43" s="2"/>
      <c r="E43" s="2">
        <v>998460</v>
      </c>
      <c r="F43" s="2"/>
      <c r="G43" s="2"/>
      <c r="H43" s="2">
        <v>277350</v>
      </c>
      <c r="I43" s="2"/>
      <c r="J43" s="2"/>
      <c r="K43" s="2"/>
      <c r="L43" s="1">
        <f t="shared" ref="L43" si="36">B43+D43+F43+H43+J43</f>
        <v>2490216</v>
      </c>
      <c r="M43" s="13">
        <f t="shared" ref="M43" si="37">C43+E43+G43+I43+K43</f>
        <v>2420040</v>
      </c>
      <c r="N43" s="17">
        <f t="shared" ref="N43" si="38">L43+M43</f>
        <v>4910256</v>
      </c>
      <c r="P43" s="4" t="s">
        <v>16</v>
      </c>
      <c r="Q43" s="2">
        <v>774</v>
      </c>
      <c r="R43" s="2">
        <v>387</v>
      </c>
      <c r="S43" s="2">
        <v>0</v>
      </c>
      <c r="T43" s="2">
        <v>129</v>
      </c>
      <c r="U43" s="2">
        <v>0</v>
      </c>
      <c r="V43" s="2">
        <v>0</v>
      </c>
      <c r="W43" s="2">
        <v>129</v>
      </c>
      <c r="X43" s="2">
        <v>0</v>
      </c>
      <c r="Y43" s="2">
        <v>0</v>
      </c>
      <c r="Z43" s="2">
        <v>0</v>
      </c>
      <c r="AA43" s="1">
        <f t="shared" ref="AA43" si="39">Q43+S43+U43+W43+Y43</f>
        <v>903</v>
      </c>
      <c r="AB43" s="13">
        <f t="shared" ref="AB43" si="40">R43+T43+V43+X43+Z43</f>
        <v>516</v>
      </c>
      <c r="AC43" s="17">
        <f t="shared" ref="AC43" si="41">AA43+AB43</f>
        <v>1419</v>
      </c>
      <c r="AE43" s="4" t="s">
        <v>16</v>
      </c>
      <c r="AF43" s="2">
        <f t="shared" si="35"/>
        <v>2859</v>
      </c>
      <c r="AG43" s="2">
        <f t="shared" si="30"/>
        <v>3673.3333333333326</v>
      </c>
      <c r="AH43" s="2" t="str">
        <f t="shared" si="30"/>
        <v>N.A.</v>
      </c>
      <c r="AI43" s="2">
        <f t="shared" si="30"/>
        <v>7740</v>
      </c>
      <c r="AJ43" s="2" t="str">
        <f t="shared" si="30"/>
        <v>N.A.</v>
      </c>
      <c r="AK43" s="2" t="str">
        <f t="shared" si="30"/>
        <v>N.A.</v>
      </c>
      <c r="AL43" s="2">
        <f t="shared" si="30"/>
        <v>2150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2757.7142857142858</v>
      </c>
      <c r="AQ43" s="13">
        <f t="shared" ref="AQ43" si="43">IFERROR(M43/AB43, "N.A.")</f>
        <v>4690</v>
      </c>
      <c r="AR43" s="14">
        <f t="shared" ref="AR43" si="44">IFERROR(N43/AC43, "N.A.")</f>
        <v>3460.3636363636365</v>
      </c>
    </row>
    <row r="44" spans="1:44" ht="15" customHeight="1" thickBot="1" x14ac:dyDescent="0.3">
      <c r="A44" s="5" t="s">
        <v>0</v>
      </c>
      <c r="B44" s="24">
        <f>B43+C43</f>
        <v>3634446</v>
      </c>
      <c r="C44" s="26"/>
      <c r="D44" s="24">
        <f>D43+E43</f>
        <v>998460</v>
      </c>
      <c r="E44" s="26"/>
      <c r="F44" s="24">
        <f>F43+G43</f>
        <v>0</v>
      </c>
      <c r="G44" s="26"/>
      <c r="H44" s="24">
        <f>H43+I43</f>
        <v>277350</v>
      </c>
      <c r="I44" s="26"/>
      <c r="J44" s="24">
        <f>J43+K43</f>
        <v>0</v>
      </c>
      <c r="K44" s="26"/>
      <c r="L44" s="24">
        <f>L43+M43</f>
        <v>4910256</v>
      </c>
      <c r="M44" s="25"/>
      <c r="N44" s="18">
        <f>B44+D44+F44+H44+J44</f>
        <v>4910256</v>
      </c>
      <c r="P44" s="5" t="s">
        <v>0</v>
      </c>
      <c r="Q44" s="24">
        <f>Q43+R43</f>
        <v>1161</v>
      </c>
      <c r="R44" s="26"/>
      <c r="S44" s="24">
        <f>S43+T43</f>
        <v>129</v>
      </c>
      <c r="T44" s="26"/>
      <c r="U44" s="24">
        <f>U43+V43</f>
        <v>0</v>
      </c>
      <c r="V44" s="26"/>
      <c r="W44" s="24">
        <f>W43+X43</f>
        <v>129</v>
      </c>
      <c r="X44" s="26"/>
      <c r="Y44" s="24">
        <f>Y43+Z43</f>
        <v>0</v>
      </c>
      <c r="Z44" s="26"/>
      <c r="AA44" s="24">
        <f>AA43+AB43</f>
        <v>1419</v>
      </c>
      <c r="AB44" s="25"/>
      <c r="AC44" s="18">
        <f>Q44+S44+U44+W44+Y44</f>
        <v>1419</v>
      </c>
      <c r="AE44" s="5" t="s">
        <v>0</v>
      </c>
      <c r="AF44" s="27">
        <f>IFERROR(B44/Q44,"N.A.")</f>
        <v>3130.4444444444443</v>
      </c>
      <c r="AG44" s="28"/>
      <c r="AH44" s="27">
        <f>IFERROR(D44/S44,"N.A.")</f>
        <v>7740</v>
      </c>
      <c r="AI44" s="28"/>
      <c r="AJ44" s="27" t="str">
        <f>IFERROR(F44/U44,"N.A.")</f>
        <v>N.A.</v>
      </c>
      <c r="AK44" s="28"/>
      <c r="AL44" s="27">
        <f>IFERROR(H44/W44,"N.A.")</f>
        <v>2150</v>
      </c>
      <c r="AM44" s="28"/>
      <c r="AN44" s="27" t="str">
        <f>IFERROR(J44/Y44,"N.A.")</f>
        <v>N.A.</v>
      </c>
      <c r="AO44" s="28"/>
      <c r="AP44" s="27">
        <f>IFERROR(L44/AA44,"N.A.")</f>
        <v>3460.3636363636365</v>
      </c>
      <c r="AQ44" s="28"/>
      <c r="AR44" s="16">
        <f>IFERROR(N44/AC44, "N.A.")</f>
        <v>3460.3636363636365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2013 T2</dc:title>
  <dc:subject>Matriz Hussmanns Quintana Roo, 2013-T2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2025-12-16T14:34:20Z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